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C:\Users\edi-b\Desktop\RECEITAS\"/>
    </mc:Choice>
  </mc:AlternateContent>
  <xr:revisionPtr revIDLastSave="0" documentId="13_ncr:1_{E4B0C307-FE6D-41B6-84A3-2C82A811B201}" xr6:coauthVersionLast="47" xr6:coauthVersionMax="47" xr10:uidLastSave="{00000000-0000-0000-0000-000000000000}"/>
  <bookViews>
    <workbookView xWindow="-108" yWindow="-108" windowWidth="23256" windowHeight="12456" xr2:uid="{00000000-000D-0000-FFFF-FFFF00000000}"/>
  </bookViews>
  <sheets>
    <sheet name="OBJETIVOS" sheetId="1" r:id="rId1"/>
    <sheet name="DIETA" sheetId="2" r:id="rId2"/>
    <sheet name="EXERCICIOS" sheetId="3" r:id="rId3"/>
    <sheet name="mais-planilhas" sheetId="5" r:id="rId4"/>
    <sheet name="Donate" sheetId="6" r:id="rId5"/>
    <sheet name="Chart Calculations" sheetId="4" state="hidden" r:id="rId6"/>
  </sheets>
  <definedNames>
    <definedName name="ColumnTitle2">Diet[[#Headers],[DATA]]</definedName>
    <definedName name="ColumnTitle3">Exercise[[#Headers],[DATA]]</definedName>
    <definedName name="DietLastEnd">'Chart Calculations'!$C$5</definedName>
    <definedName name="DietPeriod">Diet[DATA]</definedName>
    <definedName name="DietRowStart">'Chart Calculations'!$C$4</definedName>
    <definedName name="EndDate">OBJETIVOS!$B$7</definedName>
    <definedName name="EndWeight">OBJETIVOS!$B$12</definedName>
    <definedName name="ExerciseDateRange">'Chart Calculations'!$D$23:$D$36</definedName>
    <definedName name="ExerciseLastEnd">'Chart Calculations'!$C$23</definedName>
    <definedName name="ExercisePeriod">Exercise[DATA]</definedName>
    <definedName name="ExerciseRowStart">'Chart Calculations'!$C$22</definedName>
    <definedName name="LossPerDay">OBJETIVOS!$B$19</definedName>
    <definedName name="PlanDays">OBJETIVOS!$B$17</definedName>
    <definedName name="StartDate">OBJETIVOS!$B$2</definedName>
    <definedName name="StartWeight">OBJETIVOS!$B$10</definedName>
    <definedName name="Subtitle">OBJETIVOS!$C$2</definedName>
    <definedName name="_xlnm.Print_Titles" localSheetId="1">DIETA!$3:$3</definedName>
    <definedName name="_xlnm.Print_Titles" localSheetId="2">EXERCICIOS!$3:$3</definedName>
    <definedName name="WeightGoal">OBJETIVOS!$B$15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1" l="1"/>
  <c r="B5" i="3" l="1"/>
  <c r="B2" i="3" l="1"/>
  <c r="B2" i="2"/>
  <c r="C22" i="4" l="1"/>
  <c r="C23" i="4" s="1"/>
  <c r="C4" i="4"/>
  <c r="G23" i="4" l="1"/>
  <c r="F23" i="4"/>
  <c r="G35" i="4"/>
  <c r="G33" i="4"/>
  <c r="G31" i="4"/>
  <c r="G29" i="4"/>
  <c r="G27" i="4"/>
  <c r="G25" i="4"/>
  <c r="G34" i="4"/>
  <c r="G30" i="4"/>
  <c r="G26" i="4"/>
  <c r="F36" i="4"/>
  <c r="F32" i="4"/>
  <c r="F28" i="4"/>
  <c r="F24" i="4"/>
  <c r="F35" i="4"/>
  <c r="F33" i="4"/>
  <c r="F31" i="4"/>
  <c r="F29" i="4"/>
  <c r="F27" i="4"/>
  <c r="F25" i="4"/>
  <c r="G36" i="4"/>
  <c r="G32" i="4"/>
  <c r="G28" i="4"/>
  <c r="G24" i="4"/>
  <c r="F34" i="4"/>
  <c r="F30" i="4"/>
  <c r="F26" i="4"/>
  <c r="D36" i="4"/>
  <c r="E36" i="4" s="1"/>
  <c r="D32" i="4"/>
  <c r="E32" i="4" s="1"/>
  <c r="D28" i="4"/>
  <c r="E28" i="4" s="1"/>
  <c r="D24" i="4"/>
  <c r="E24" i="4" s="1"/>
  <c r="D31" i="4"/>
  <c r="E31" i="4" s="1"/>
  <c r="D27" i="4"/>
  <c r="E27" i="4" s="1"/>
  <c r="D30" i="4"/>
  <c r="E30" i="4" s="1"/>
  <c r="D33" i="4"/>
  <c r="E33" i="4" s="1"/>
  <c r="D35" i="4"/>
  <c r="E35" i="4" s="1"/>
  <c r="D23" i="4"/>
  <c r="D29" i="4"/>
  <c r="E29" i="4" s="1"/>
  <c r="D34" i="4"/>
  <c r="E34" i="4" s="1"/>
  <c r="D26" i="4"/>
  <c r="E26" i="4" s="1"/>
  <c r="D25" i="4"/>
  <c r="E25" i="4" s="1"/>
  <c r="C5" i="4"/>
  <c r="D15" i="4" l="1"/>
  <c r="E15" i="4" s="1"/>
  <c r="D11" i="4"/>
  <c r="E11" i="4" s="1"/>
  <c r="D7" i="4"/>
  <c r="E7" i="4" s="1"/>
  <c r="D12" i="4"/>
  <c r="E12" i="4" s="1"/>
  <c r="D14" i="4"/>
  <c r="E14" i="4" s="1"/>
  <c r="D10" i="4"/>
  <c r="E10" i="4" s="1"/>
  <c r="D6" i="4"/>
  <c r="E6" i="4" s="1"/>
  <c r="D13" i="4"/>
  <c r="E13" i="4" s="1"/>
  <c r="D9" i="4"/>
  <c r="E9" i="4" s="1"/>
  <c r="D5" i="4"/>
  <c r="E5" i="4" s="1"/>
  <c r="D8" i="4"/>
  <c r="E8" i="4" s="1"/>
  <c r="I16" i="4"/>
  <c r="I15" i="4"/>
  <c r="I14" i="4"/>
  <c r="I13" i="4"/>
  <c r="I12" i="4"/>
  <c r="I11" i="4"/>
  <c r="I10" i="4"/>
  <c r="I9" i="4"/>
  <c r="I8" i="4"/>
  <c r="I7" i="4"/>
  <c r="I6" i="4"/>
  <c r="I5" i="4"/>
  <c r="I17" i="4"/>
  <c r="I18" i="4"/>
  <c r="D18" i="4"/>
  <c r="E18" i="4" s="1"/>
  <c r="F14" i="4"/>
  <c r="F11" i="4"/>
  <c r="F8" i="4"/>
  <c r="F17" i="4"/>
  <c r="H16" i="4"/>
  <c r="H15" i="4"/>
  <c r="H14" i="4"/>
  <c r="H13" i="4"/>
  <c r="H12" i="4"/>
  <c r="H11" i="4"/>
  <c r="H10" i="4"/>
  <c r="H9" i="4"/>
  <c r="H8" i="4"/>
  <c r="H7" i="4"/>
  <c r="H6" i="4"/>
  <c r="H5" i="4"/>
  <c r="H17" i="4"/>
  <c r="G18" i="4"/>
  <c r="F15" i="4"/>
  <c r="F13" i="4"/>
  <c r="F10" i="4"/>
  <c r="F7" i="4"/>
  <c r="F5" i="4"/>
  <c r="G16" i="4"/>
  <c r="G15" i="4"/>
  <c r="G14" i="4"/>
  <c r="G13" i="4"/>
  <c r="G12" i="4"/>
  <c r="G11" i="4"/>
  <c r="G10" i="4"/>
  <c r="G9" i="4"/>
  <c r="G8" i="4"/>
  <c r="G7" i="4"/>
  <c r="G6" i="4"/>
  <c r="G5" i="4"/>
  <c r="G17" i="4"/>
  <c r="H18" i="4"/>
  <c r="F16" i="4"/>
  <c r="F12" i="4"/>
  <c r="F9" i="4"/>
  <c r="F6" i="4"/>
  <c r="F18" i="4"/>
  <c r="D16" i="4"/>
  <c r="E16" i="4" s="1"/>
  <c r="D17" i="4"/>
  <c r="E17" i="4" s="1"/>
  <c r="B15" i="1"/>
  <c r="E23" i="4" l="1"/>
  <c r="B17" i="1"/>
  <c r="B19" i="1" s="1"/>
</calcChain>
</file>

<file path=xl/sharedStrings.xml><?xml version="1.0" encoding="utf-8"?>
<sst xmlns="http://schemas.openxmlformats.org/spreadsheetml/2006/main" count="92" uniqueCount="76">
  <si>
    <t>Tater tot casserole</t>
  </si>
  <si>
    <t>DATE</t>
  </si>
  <si>
    <t>DAY</t>
  </si>
  <si>
    <t>Num</t>
  </si>
  <si>
    <t>CALORIES</t>
  </si>
  <si>
    <t>Exercise</t>
  </si>
  <si>
    <t>Diet</t>
  </si>
  <si>
    <t>Goals</t>
  </si>
  <si>
    <t>DATA</t>
  </si>
  <si>
    <t>HORÁRIO</t>
  </si>
  <si>
    <t>DESCRIÇÃO</t>
  </si>
  <si>
    <t>CALORIAS</t>
  </si>
  <si>
    <t>CARBOIDRATOS</t>
  </si>
  <si>
    <t>PROTEINAS</t>
  </si>
  <si>
    <t>GORDURAS</t>
  </si>
  <si>
    <t>OBSERVAÇÕES</t>
  </si>
  <si>
    <t>Tabela de Dieta e Exercícios</t>
  </si>
  <si>
    <t>DURAÇÃO - MINUTOS</t>
  </si>
  <si>
    <t>CALORIAS QUEIMADAS</t>
  </si>
  <si>
    <t>EXERCÍCIOS</t>
  </si>
  <si>
    <t>DIETA</t>
  </si>
  <si>
    <t>OBJETIVOS</t>
  </si>
  <si>
    <t>DATA INICIAL</t>
  </si>
  <si>
    <t>DATA FINAL</t>
  </si>
  <si>
    <t>PERDA DE PESO</t>
  </si>
  <si>
    <t>DIAS DE TREINO</t>
  </si>
  <si>
    <t>PERDA POR DIA</t>
  </si>
  <si>
    <t>PESO ATUAL</t>
  </si>
  <si>
    <t>Café</t>
  </si>
  <si>
    <t>Café da manhã</t>
  </si>
  <si>
    <t>ANÁLISE DOS EXERCÍCIOS</t>
  </si>
  <si>
    <t>ANÁLISE DA DIETA</t>
  </si>
  <si>
    <t>Café da manhã leve</t>
  </si>
  <si>
    <t>Sanduiche de perú</t>
  </si>
  <si>
    <t>Almoço</t>
  </si>
  <si>
    <t>Merenda</t>
  </si>
  <si>
    <t>Jantar</t>
  </si>
  <si>
    <t>DIAS DE ATIVIDADES</t>
  </si>
  <si>
    <t>PESO A ALCANÇAR</t>
  </si>
  <si>
    <t>Linha Incial</t>
  </si>
  <si>
    <t>Última dieta</t>
  </si>
  <si>
    <t>DADOS DE GRÁFICOS DE ANÁLISE DIETA</t>
  </si>
  <si>
    <t>ANÁLISE DE EXERCÍCIO DE DADOS DE GRÁFICOS</t>
  </si>
  <si>
    <t>Linha Inicial</t>
  </si>
  <si>
    <t>Último Exercício</t>
  </si>
  <si>
    <t>Treino em esteira</t>
  </si>
  <si>
    <t>Aeróbica de baixo impacto</t>
  </si>
  <si>
    <t>DIA</t>
  </si>
  <si>
    <t>DURAÇÃO EM MINUTOS</t>
  </si>
  <si>
    <t>Ver Outras Planilhas</t>
  </si>
  <si>
    <t>tudoexcel.com.br</t>
  </si>
  <si>
    <t>Para ver mais planilhas acesse:</t>
  </si>
  <si>
    <t>Ver Mais Planilhas</t>
  </si>
  <si>
    <t>Clique nos links para ver mais planilhas</t>
  </si>
  <si>
    <t>Planilha de Controle de Estoque</t>
  </si>
  <si>
    <t>Aprenda Excel de um jeito fácil e grátis</t>
  </si>
  <si>
    <t>Planilha de Fluxo de Caixa</t>
  </si>
  <si>
    <t>Planilha de Cotação de Preços</t>
  </si>
  <si>
    <t>Planilha de Cadastro de Clientes</t>
  </si>
  <si>
    <t>Planilha de Custo de Construção e Reformas</t>
  </si>
  <si>
    <t>Planilha de Orçamento Familiar</t>
  </si>
  <si>
    <t>Planilha de Gerenciamento de Vendas</t>
  </si>
  <si>
    <t>Planilha de Estoque e Vendas</t>
  </si>
  <si>
    <t>Planilha Cotação de Preços 20 Fornecedores</t>
  </si>
  <si>
    <t>Planilha Controle de Gastos Domésticos</t>
  </si>
  <si>
    <t>Planilha para Estabelecer Metas</t>
  </si>
  <si>
    <t>Planilha para Controle de Débitos de Clientes</t>
  </si>
  <si>
    <t>Pacote de Planilhas TudoExcel</t>
  </si>
  <si>
    <t>Olá: depois de muitas solicitações eu retirei a senha de todas as planilhas</t>
  </si>
  <si>
    <r>
      <t xml:space="preserve">Agora você poderá usá-las e editá-las como quiser. </t>
    </r>
    <r>
      <rPr>
        <b/>
        <sz val="12"/>
        <color rgb="FFFF0000"/>
        <rFont val="Aptos Narrow"/>
        <family val="2"/>
      </rPr>
      <t>Temos que ouvir as pessoas e foi isso eu eu fiz.</t>
    </r>
  </si>
  <si>
    <r>
      <t xml:space="preserve">No entanto, se você gostou dessa planilha </t>
    </r>
    <r>
      <rPr>
        <b/>
        <sz val="12"/>
        <color theme="1"/>
        <rFont val="Aptos Narrow"/>
        <family val="2"/>
      </rPr>
      <t>e o seu coração desejar enviar um PIX</t>
    </r>
    <r>
      <rPr>
        <sz val="12"/>
        <color theme="1"/>
        <rFont val="Aptos Narrow"/>
        <family val="2"/>
      </rPr>
      <t xml:space="preserve">, ele será bem-vindo. </t>
    </r>
    <r>
      <rPr>
        <b/>
        <sz val="12"/>
        <color theme="1"/>
        <rFont val="Aptos Narrow"/>
        <family val="2"/>
      </rPr>
      <t>Pode ser qualquer valor</t>
    </r>
    <r>
      <rPr>
        <sz val="12"/>
        <color theme="1"/>
        <rFont val="Aptos Narrow"/>
        <family val="2"/>
      </rPr>
      <t>. Isso é apenas para que eu possa aprimorar ainda mais o meu trabalho e criar novas planilhas gratuitas para você.</t>
    </r>
  </si>
  <si>
    <r>
      <t xml:space="preserve">Quero lembrar que </t>
    </r>
    <r>
      <rPr>
        <b/>
        <sz val="12"/>
        <color theme="1"/>
        <rFont val="Aptos Narrow"/>
        <family val="2"/>
      </rPr>
      <t>o PIX é OPCIONAL</t>
    </r>
    <r>
      <rPr>
        <sz val="12"/>
        <color theme="1"/>
        <rFont val="Aptos Narrow"/>
        <family val="2"/>
      </rPr>
      <t xml:space="preserve"> e você poderá usar esta planilha como quiser, independentemente de contruibuir ou não.</t>
    </r>
  </si>
  <si>
    <r>
      <t xml:space="preserve">Chave PIX: </t>
    </r>
    <r>
      <rPr>
        <b/>
        <sz val="16"/>
        <color theme="1"/>
        <rFont val="Aptos Narrow"/>
        <family val="2"/>
      </rPr>
      <t>planilha@tudoexcel.com.br</t>
    </r>
  </si>
  <si>
    <t>Muitas pessoas estão pedindo para liberar a senha e cobrar pela planilha. Então eu acolhi, mas não vou cobrar nada, porque o propósto é ajudar e compartilhar o conhecimento.</t>
  </si>
  <si>
    <t xml:space="preserve">Eu já sou grato, apenas por você acessar o site tudoexcel.com.br e aprender um pouco comigo. Isso é muito gratificante para mim. </t>
  </si>
  <si>
    <t>Donate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</si>
</sst>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F400]h:mm:ss\ AM/PM"/>
    <numFmt numFmtId="165" formatCode="[$-409]h:mm\ AM/PM;@"/>
    <numFmt numFmtId="166" formatCode="#,#00;;;"/>
  </numFmts>
  <fonts count="34" x14ac:knownFonts="1">
    <font>
      <sz val="11"/>
      <color theme="1"/>
      <name val="Arial"/>
      <family val="2"/>
      <scheme val="minor"/>
    </font>
    <font>
      <sz val="11"/>
      <color theme="0"/>
      <name val="Arial"/>
      <family val="2"/>
      <scheme val="minor"/>
    </font>
    <font>
      <sz val="24"/>
      <color theme="1" tint="0.24994659260841701"/>
      <name val="Arial Black"/>
      <family val="2"/>
      <scheme val="major"/>
    </font>
    <font>
      <sz val="12"/>
      <color theme="1" tint="0.24994659260841701"/>
      <name val="Arial"/>
      <family val="2"/>
      <scheme val="minor"/>
    </font>
    <font>
      <sz val="14"/>
      <color theme="0"/>
      <name val="Arial Black"/>
      <family val="2"/>
      <scheme val="major"/>
    </font>
    <font>
      <sz val="18"/>
      <color theme="0"/>
      <name val="Arial Black"/>
      <family val="2"/>
      <scheme val="major"/>
    </font>
    <font>
      <sz val="11"/>
      <name val="Arial"/>
      <family val="2"/>
      <scheme val="minor"/>
    </font>
    <font>
      <b/>
      <sz val="11"/>
      <name val="Arial"/>
      <family val="2"/>
      <scheme val="minor"/>
    </font>
    <font>
      <sz val="8"/>
      <name val="Arial"/>
      <family val="2"/>
      <scheme val="minor"/>
    </font>
    <font>
      <sz val="10"/>
      <color theme="0"/>
      <name val="Arial Black"/>
      <family val="2"/>
      <scheme val="major"/>
    </font>
    <font>
      <sz val="11"/>
      <color theme="1"/>
      <name val="Arial"/>
      <family val="2"/>
      <scheme val="minor"/>
    </font>
    <font>
      <sz val="18"/>
      <color theme="1"/>
      <name val="Arial Black"/>
      <family val="2"/>
      <scheme val="major"/>
    </font>
    <font>
      <sz val="10"/>
      <color theme="0"/>
      <name val="Arial"/>
      <family val="2"/>
      <scheme val="minor"/>
    </font>
    <font>
      <b/>
      <sz val="16"/>
      <color theme="1" tint="0.24994659260841701"/>
      <name val="Arial"/>
      <family val="2"/>
      <scheme val="minor"/>
    </font>
    <font>
      <sz val="18"/>
      <color rgb="FFC00000"/>
      <name val="Arial Black"/>
      <family val="2"/>
      <scheme val="major"/>
    </font>
    <font>
      <b/>
      <sz val="18"/>
      <color rgb="FFC00000"/>
      <name val="Arial"/>
      <family val="2"/>
      <scheme val="minor"/>
    </font>
    <font>
      <b/>
      <sz val="11"/>
      <color theme="0"/>
      <name val="Arial"/>
      <family val="2"/>
      <scheme val="minor"/>
    </font>
    <font>
      <b/>
      <sz val="11"/>
      <color theme="1"/>
      <name val="Arial"/>
      <family val="2"/>
      <scheme val="minor"/>
    </font>
    <font>
      <b/>
      <sz val="11"/>
      <color rgb="FFFFFF00"/>
      <name val="Arial"/>
      <family val="2"/>
      <scheme val="minor"/>
    </font>
    <font>
      <b/>
      <sz val="14"/>
      <color theme="6" tint="-0.249977111117893"/>
      <name val="Arial"/>
      <family val="2"/>
      <scheme val="minor"/>
    </font>
    <font>
      <b/>
      <sz val="11"/>
      <color theme="6" tint="-0.249977111117893"/>
      <name val="Arial"/>
      <family val="2"/>
      <scheme val="minor"/>
    </font>
    <font>
      <b/>
      <sz val="11"/>
      <color theme="3" tint="0.39997558519241921"/>
      <name val="Arial"/>
      <family val="2"/>
      <scheme val="minor"/>
    </font>
    <font>
      <sz val="14"/>
      <color rgb="FFC00000"/>
      <name val="Arial"/>
      <family val="2"/>
    </font>
    <font>
      <sz val="11"/>
      <color rgb="FF002060"/>
      <name val="Arial"/>
      <family val="2"/>
      <scheme val="minor"/>
    </font>
    <font>
      <sz val="11"/>
      <color theme="1" tint="0.24994659260841701"/>
      <name val="Aptos Narrow"/>
      <family val="2"/>
    </font>
    <font>
      <b/>
      <sz val="14"/>
      <color theme="1"/>
      <name val="Aptos Narrow"/>
      <family val="2"/>
    </font>
    <font>
      <sz val="12"/>
      <color theme="1"/>
      <name val="Aptos Narrow"/>
      <family val="2"/>
    </font>
    <font>
      <b/>
      <sz val="12"/>
      <color rgb="FFFF0000"/>
      <name val="Aptos Narrow"/>
      <family val="2"/>
    </font>
    <font>
      <b/>
      <sz val="12"/>
      <color theme="1"/>
      <name val="Aptos Narrow"/>
      <family val="2"/>
    </font>
    <font>
      <sz val="16"/>
      <color theme="1"/>
      <name val="Aptos Narrow"/>
      <family val="2"/>
    </font>
    <font>
      <b/>
      <sz val="16"/>
      <color theme="1"/>
      <name val="Aptos Narrow"/>
      <family val="2"/>
    </font>
    <font>
      <b/>
      <u/>
      <sz val="12"/>
      <color rgb="FF0070C0"/>
      <name val="Arial"/>
      <family val="2"/>
      <scheme val="minor"/>
    </font>
    <font>
      <b/>
      <u/>
      <sz val="14"/>
      <color rgb="FF0070C0"/>
      <name val="Arial"/>
      <family val="2"/>
      <scheme val="minor"/>
    </font>
    <font>
      <u/>
      <sz val="12"/>
      <color rgb="FF0070C0"/>
      <name val="Arial"/>
      <family val="2"/>
      <scheme val="minor"/>
    </font>
  </fonts>
  <fills count="1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s>
  <borders count="17">
    <border>
      <left/>
      <right/>
      <top/>
      <bottom/>
      <diagonal/>
    </border>
    <border>
      <left/>
      <right/>
      <top/>
      <bottom style="thin">
        <color theme="0" tint="-0.34998626667073579"/>
      </bottom>
      <diagonal/>
    </border>
    <border>
      <left/>
      <right/>
      <top style="thin">
        <color theme="0"/>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ck">
        <color theme="0"/>
      </right>
      <top/>
      <bottom/>
      <diagonal/>
    </border>
    <border>
      <left/>
      <right style="thick">
        <color theme="0"/>
      </right>
      <top style="thin">
        <color theme="0"/>
      </top>
      <bottom/>
      <diagonal/>
    </border>
    <border>
      <left/>
      <right/>
      <top style="thin">
        <color theme="0" tint="-0.34998626667073579"/>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11" fillId="0" borderId="0" applyNumberFormat="0" applyFill="0" applyBorder="0" applyAlignment="0" applyProtection="0"/>
    <xf numFmtId="0" fontId="3" fillId="0" borderId="0" applyNumberFormat="0" applyFill="0" applyProtection="0">
      <alignment vertical="center"/>
    </xf>
    <xf numFmtId="0" fontId="4" fillId="5" borderId="0" applyNumberFormat="0" applyProtection="0">
      <alignment horizontal="left" vertical="center" indent="1"/>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14" fontId="5" fillId="3" borderId="6">
      <alignment horizontal="center"/>
    </xf>
    <xf numFmtId="0" fontId="5" fillId="4" borderId="6" applyNumberFormat="0">
      <alignment horizontal="center"/>
    </xf>
    <xf numFmtId="1" fontId="5" fillId="5" borderId="6">
      <alignment horizontal="center"/>
    </xf>
    <xf numFmtId="0" fontId="9" fillId="5" borderId="0" applyNumberFormat="0" applyBorder="0" applyProtection="0">
      <alignment vertical="center"/>
    </xf>
    <xf numFmtId="0" fontId="1" fillId="0" borderId="1" applyNumberFormat="0" applyFill="0" applyProtection="0">
      <alignment horizontal="center" vertical="center"/>
    </xf>
    <xf numFmtId="0" fontId="1" fillId="0" borderId="1" applyNumberFormat="0" applyFill="0" applyProtection="0">
      <alignment horizontal="center" vertical="center"/>
    </xf>
    <xf numFmtId="14" fontId="6" fillId="0" borderId="5" applyNumberFormat="0" applyFont="0" applyFill="0" applyAlignment="0">
      <alignment horizontal="center"/>
    </xf>
    <xf numFmtId="14" fontId="10" fillId="0" borderId="2" applyFont="0" applyFill="0" applyBorder="0" applyAlignment="0">
      <alignment horizontal="center"/>
    </xf>
    <xf numFmtId="2" fontId="10" fillId="0" borderId="0" applyFont="0" applyFill="0" applyBorder="0" applyAlignment="0">
      <alignment vertical="center"/>
    </xf>
    <xf numFmtId="1" fontId="10" fillId="5" borderId="2" applyFont="0" applyFill="0" applyBorder="0" applyAlignment="0">
      <alignment horizontal="center"/>
    </xf>
    <xf numFmtId="165" fontId="10" fillId="0" borderId="0" applyFont="0" applyFill="0" applyBorder="0" applyAlignment="0">
      <alignment horizontal="left" vertical="center"/>
    </xf>
    <xf numFmtId="0" fontId="2" fillId="0" borderId="1" applyNumberFormat="0" applyFill="0" applyProtection="0"/>
  </cellStyleXfs>
  <cellXfs count="80">
    <xf numFmtId="0" fontId="0" fillId="0" borderId="0" xfId="0">
      <alignment vertical="center"/>
    </xf>
    <xf numFmtId="0" fontId="3" fillId="0" borderId="0" xfId="2">
      <alignment vertical="center"/>
    </xf>
    <xf numFmtId="0" fontId="6" fillId="0" borderId="0" xfId="0" applyFont="1">
      <alignment vertical="center"/>
    </xf>
    <xf numFmtId="0" fontId="7" fillId="0" borderId="3" xfId="0" applyFont="1" applyBorder="1">
      <alignment vertical="center"/>
    </xf>
    <xf numFmtId="14" fontId="8" fillId="0" borderId="3" xfId="0" applyNumberFormat="1" applyFont="1" applyBorder="1">
      <alignment vertical="center"/>
    </xf>
    <xf numFmtId="0" fontId="8" fillId="0" borderId="3" xfId="0" applyFont="1" applyBorder="1">
      <alignment vertical="center"/>
    </xf>
    <xf numFmtId="14" fontId="8" fillId="0" borderId="4" xfId="0" applyNumberFormat="1" applyFont="1" applyBorder="1">
      <alignment vertical="center"/>
    </xf>
    <xf numFmtId="0" fontId="6" fillId="0" borderId="3" xfId="0" applyFont="1" applyBorder="1">
      <alignment vertical="center"/>
    </xf>
    <xf numFmtId="0" fontId="0" fillId="0" borderId="0" xfId="0" applyAlignment="1">
      <alignment horizontal="left" vertical="center" wrapText="1"/>
    </xf>
    <xf numFmtId="0" fontId="3" fillId="0" borderId="0" xfId="2" applyAlignment="1">
      <alignment vertical="top"/>
    </xf>
    <xf numFmtId="166" fontId="8" fillId="0" borderId="3" xfId="0" applyNumberFormat="1" applyFont="1" applyBorder="1">
      <alignment vertical="center"/>
    </xf>
    <xf numFmtId="0" fontId="1" fillId="0" borderId="1" xfId="11">
      <alignment horizontal="center" vertical="center"/>
    </xf>
    <xf numFmtId="14" fontId="0" fillId="0" borderId="0" xfId="14" applyFont="1" applyFill="1" applyBorder="1" applyAlignment="1">
      <alignment horizontal="left" vertical="center"/>
    </xf>
    <xf numFmtId="14" fontId="0" fillId="0" borderId="0" xfId="14" applyFont="1" applyBorder="1" applyAlignment="1">
      <alignment horizontal="left" vertical="center"/>
    </xf>
    <xf numFmtId="1" fontId="0" fillId="0" borderId="0" xfId="16" applyFont="1" applyFill="1" applyBorder="1" applyAlignment="1">
      <alignment horizontal="left" vertical="center"/>
    </xf>
    <xf numFmtId="0" fontId="2" fillId="0" borderId="1" xfId="18"/>
    <xf numFmtId="14" fontId="12" fillId="5" borderId="0" xfId="10" applyNumberFormat="1" applyFont="1" applyBorder="1">
      <alignment vertical="center"/>
    </xf>
    <xf numFmtId="164" fontId="12" fillId="5" borderId="0" xfId="10" applyNumberFormat="1" applyFont="1" applyBorder="1">
      <alignment vertical="center"/>
    </xf>
    <xf numFmtId="0" fontId="12" fillId="5" borderId="0" xfId="10" applyFont="1" applyBorder="1">
      <alignment vertical="center"/>
    </xf>
    <xf numFmtId="1" fontId="12" fillId="5" borderId="0" xfId="10" applyNumberFormat="1" applyFont="1" applyBorder="1">
      <alignment vertical="center"/>
    </xf>
    <xf numFmtId="0" fontId="16" fillId="3" borderId="10" xfId="4" applyNumberFormat="1" applyFont="1" applyBorder="1" applyAlignment="1" applyProtection="1">
      <alignment horizontal="center" vertical="center"/>
    </xf>
    <xf numFmtId="0" fontId="2" fillId="0" borderId="1" xfId="18" applyProtection="1"/>
    <xf numFmtId="0" fontId="1" fillId="3" borderId="8" xfId="4" applyNumberFormat="1" applyBorder="1" applyAlignment="1" applyProtection="1">
      <alignment horizontal="center" vertical="center"/>
    </xf>
    <xf numFmtId="0" fontId="18" fillId="9" borderId="8" xfId="4" applyNumberFormat="1" applyFont="1" applyFill="1" applyBorder="1" applyAlignment="1" applyProtection="1">
      <alignment horizontal="center" vertical="center"/>
    </xf>
    <xf numFmtId="0" fontId="16" fillId="4" borderId="8" xfId="5" applyNumberFormat="1" applyFont="1" applyBorder="1" applyAlignment="1" applyProtection="1">
      <alignment horizontal="center" vertical="center"/>
    </xf>
    <xf numFmtId="0" fontId="18" fillId="4" borderId="8" xfId="5" applyNumberFormat="1" applyFont="1" applyBorder="1" applyAlignment="1" applyProtection="1">
      <alignment horizontal="center"/>
    </xf>
    <xf numFmtId="0" fontId="16" fillId="5" borderId="8" xfId="6" applyNumberFormat="1" applyFont="1" applyBorder="1" applyAlignment="1" applyProtection="1">
      <alignment horizontal="center" vertical="center"/>
    </xf>
    <xf numFmtId="0" fontId="0" fillId="11" borderId="12" xfId="0" applyFill="1" applyBorder="1">
      <alignment vertical="center"/>
    </xf>
    <xf numFmtId="0" fontId="0" fillId="11" borderId="14" xfId="0" applyFill="1" applyBorder="1">
      <alignment vertical="center"/>
    </xf>
    <xf numFmtId="0" fontId="0" fillId="11" borderId="13" xfId="0" applyFill="1" applyBorder="1">
      <alignment vertical="center"/>
    </xf>
    <xf numFmtId="0" fontId="1" fillId="0" borderId="1" xfId="11" applyProtection="1">
      <alignment horizontal="center" vertical="center"/>
      <protection locked="0"/>
    </xf>
    <xf numFmtId="0" fontId="0" fillId="0" borderId="0" xfId="0" applyProtection="1">
      <alignment vertical="center"/>
      <protection locked="0"/>
    </xf>
    <xf numFmtId="14" fontId="5" fillId="8" borderId="9" xfId="14" applyFont="1" applyFill="1" applyBorder="1" applyAlignment="1" applyProtection="1">
      <alignment horizontal="center" vertical="center"/>
      <protection locked="0"/>
    </xf>
    <xf numFmtId="0" fontId="4" fillId="5" borderId="0" xfId="3" applyProtection="1">
      <alignment horizontal="left" vertical="center" indent="1"/>
      <protection locked="0"/>
    </xf>
    <xf numFmtId="0" fontId="15" fillId="6" borderId="10" xfId="4" applyNumberFormat="1" applyFont="1" applyFill="1" applyBorder="1" applyAlignment="1" applyProtection="1">
      <alignment horizontal="center" vertical="center"/>
      <protection locked="0"/>
    </xf>
    <xf numFmtId="0" fontId="1" fillId="3" borderId="9" xfId="4" applyNumberFormat="1" applyBorder="1" applyAlignment="1" applyProtection="1">
      <alignment horizontal="center" vertical="center"/>
      <protection locked="0"/>
    </xf>
    <xf numFmtId="14" fontId="5" fillId="3" borderId="11" xfId="14" applyFont="1" applyFill="1" applyBorder="1" applyAlignment="1" applyProtection="1">
      <alignment vertical="top"/>
      <protection locked="0"/>
    </xf>
    <xf numFmtId="2" fontId="14" fillId="6" borderId="9" xfId="15" applyFont="1" applyFill="1" applyBorder="1" applyAlignment="1" applyProtection="1">
      <alignment horizontal="center" vertical="center"/>
      <protection locked="0"/>
    </xf>
    <xf numFmtId="0" fontId="6" fillId="2" borderId="0" xfId="0" applyFont="1" applyFill="1" applyProtection="1">
      <alignment vertical="center"/>
      <protection locked="0"/>
    </xf>
    <xf numFmtId="1" fontId="5" fillId="10" borderId="9" xfId="16" applyFont="1" applyFill="1" applyBorder="1" applyProtection="1">
      <alignment horizontal="center"/>
      <protection locked="0"/>
    </xf>
    <xf numFmtId="1" fontId="5" fillId="10" borderId="10" xfId="16" applyFont="1" applyFill="1" applyBorder="1" applyAlignment="1" applyProtection="1">
      <alignment horizontal="center" vertical="center"/>
      <protection locked="0"/>
    </xf>
    <xf numFmtId="0" fontId="17" fillId="0" borderId="0" xfId="0" applyFont="1" applyProtection="1">
      <alignment vertical="center"/>
      <protection locked="0"/>
    </xf>
    <xf numFmtId="0" fontId="0" fillId="0" borderId="0" xfId="0" applyAlignment="1" applyProtection="1">
      <alignment horizontal="left" vertical="center"/>
      <protection locked="0"/>
    </xf>
    <xf numFmtId="14" fontId="9" fillId="0" borderId="0" xfId="10" applyNumberFormat="1" applyFill="1" applyBorder="1" applyProtection="1">
      <alignment vertical="center"/>
      <protection locked="0"/>
    </xf>
    <xf numFmtId="1" fontId="9" fillId="0" borderId="0" xfId="10" applyNumberFormat="1" applyFill="1" applyBorder="1" applyProtection="1">
      <alignment vertical="center"/>
      <protection locked="0"/>
    </xf>
    <xf numFmtId="0" fontId="9" fillId="0" borderId="0" xfId="10" applyFill="1" applyBorder="1" applyProtection="1">
      <alignment vertical="center"/>
      <protection locked="0"/>
    </xf>
    <xf numFmtId="14" fontId="0" fillId="0" borderId="0" xfId="14" applyFont="1" applyFill="1" applyBorder="1" applyAlignment="1" applyProtection="1">
      <alignment horizontal="left" vertical="center"/>
      <protection locked="0"/>
    </xf>
    <xf numFmtId="1" fontId="0" fillId="0" borderId="0" xfId="16" applyFont="1" applyFill="1" applyBorder="1" applyAlignment="1" applyProtection="1">
      <alignment horizontal="left" vertical="center"/>
      <protection locked="0"/>
    </xf>
    <xf numFmtId="0" fontId="0" fillId="0" borderId="0" xfId="0" applyAlignment="1" applyProtection="1">
      <alignment horizontal="left" vertical="center" wrapText="1"/>
      <protection locked="0"/>
    </xf>
    <xf numFmtId="0" fontId="19" fillId="7" borderId="1" xfId="11" applyFont="1" applyFill="1" applyProtection="1">
      <alignment horizontal="center" vertical="center"/>
    </xf>
    <xf numFmtId="164" fontId="0" fillId="0" borderId="0" xfId="17" applyNumberFormat="1" applyFont="1" applyFill="1" applyBorder="1" applyAlignment="1">
      <alignment horizontal="left" vertical="center"/>
    </xf>
    <xf numFmtId="164" fontId="0" fillId="0" borderId="0" xfId="17" applyNumberFormat="1" applyFont="1" applyAlignment="1">
      <alignment horizontal="left" vertical="center"/>
    </xf>
    <xf numFmtId="0" fontId="4" fillId="5" borderId="0" xfId="3" applyProtection="1">
      <alignment horizontal="left" vertical="center" indent="1"/>
    </xf>
    <xf numFmtId="0" fontId="22" fillId="12" borderId="15" xfId="0" applyFont="1" applyFill="1" applyBorder="1" applyAlignment="1">
      <alignment horizontal="left" vertical="center" indent="1"/>
    </xf>
    <xf numFmtId="0" fontId="0" fillId="0" borderId="16" xfId="0" applyBorder="1" applyAlignment="1"/>
    <xf numFmtId="0" fontId="0" fillId="0" borderId="16" xfId="0" applyBorder="1" applyAlignment="1">
      <alignment horizontal="center" vertical="center"/>
    </xf>
    <xf numFmtId="0" fontId="1" fillId="0" borderId="16" xfId="11" applyBorder="1" applyProtection="1">
      <alignment horizontal="center" vertical="center"/>
    </xf>
    <xf numFmtId="0" fontId="0" fillId="0" borderId="0" xfId="0" applyAlignment="1"/>
    <xf numFmtId="0" fontId="23" fillId="0" borderId="0" xfId="11" applyFont="1" applyBorder="1" applyAlignment="1" applyProtection="1">
      <alignment horizontal="left" vertical="center" indent="1"/>
    </xf>
    <xf numFmtId="0" fontId="23" fillId="0" borderId="0" xfId="0" applyFont="1">
      <alignment vertical="center"/>
    </xf>
    <xf numFmtId="0" fontId="0" fillId="11" borderId="14" xfId="0" applyFill="1" applyBorder="1" applyAlignment="1">
      <alignment horizontal="center" vertical="center"/>
    </xf>
    <xf numFmtId="0" fontId="20" fillId="11" borderId="12" xfId="11" applyFont="1" applyFill="1" applyBorder="1" applyProtection="1">
      <alignment horizontal="center" vertical="center"/>
    </xf>
    <xf numFmtId="0" fontId="20" fillId="11" borderId="13" xfId="11" applyFont="1" applyFill="1" applyBorder="1" applyProtection="1">
      <alignment horizontal="center" vertical="center"/>
    </xf>
    <xf numFmtId="0" fontId="21" fillId="0" borderId="1" xfId="11" applyFont="1" applyProtection="1">
      <alignment horizontal="center" vertical="center"/>
    </xf>
    <xf numFmtId="2" fontId="14" fillId="6" borderId="10" xfId="15" applyFont="1" applyFill="1" applyBorder="1" applyAlignment="1" applyProtection="1">
      <alignment horizontal="center" vertical="center"/>
      <protection locked="0"/>
    </xf>
    <xf numFmtId="2" fontId="14" fillId="6" borderId="9" xfId="15" applyFont="1" applyFill="1" applyBorder="1" applyAlignment="1" applyProtection="1">
      <alignment horizontal="center" vertical="center"/>
      <protection locked="0"/>
    </xf>
    <xf numFmtId="0" fontId="13" fillId="0" borderId="7" xfId="2" applyFont="1" applyBorder="1" applyAlignment="1" applyProtection="1">
      <alignment horizontal="center" vertical="center"/>
      <protection locked="0"/>
    </xf>
    <xf numFmtId="0" fontId="2" fillId="0" borderId="1" xfId="18" applyAlignment="1" applyProtection="1">
      <alignment horizontal="center"/>
    </xf>
    <xf numFmtId="2" fontId="5" fillId="10" borderId="10" xfId="15" applyFont="1" applyFill="1" applyBorder="1" applyAlignment="1" applyProtection="1">
      <alignment horizontal="center"/>
      <protection locked="0"/>
    </xf>
    <xf numFmtId="2" fontId="5" fillId="10" borderId="9" xfId="15" applyFont="1" applyFill="1" applyBorder="1" applyAlignment="1" applyProtection="1">
      <alignment horizontal="center"/>
      <protection locked="0"/>
    </xf>
    <xf numFmtId="0" fontId="3" fillId="0" borderId="7" xfId="2" applyBorder="1" applyAlignment="1" applyProtection="1">
      <alignment horizontal="left" vertical="top"/>
    </xf>
    <xf numFmtId="0" fontId="11" fillId="0" borderId="1" xfId="1" applyFill="1" applyBorder="1"/>
    <xf numFmtId="0" fontId="24" fillId="0" borderId="0" xfId="0" applyFont="1" applyAlignment="1"/>
    <xf numFmtId="0" fontId="25" fillId="13" borderId="0" xfId="0" applyFont="1" applyFill="1" applyAlignment="1">
      <alignment horizontal="center" vertical="center"/>
    </xf>
    <xf numFmtId="0" fontId="26" fillId="0" borderId="0" xfId="0" applyFont="1" applyAlignment="1">
      <alignment horizontal="left" vertical="center" wrapText="1"/>
    </xf>
    <xf numFmtId="0" fontId="29" fillId="6" borderId="0" xfId="0" applyFont="1" applyFill="1" applyAlignment="1">
      <alignment horizontal="left" vertical="center"/>
    </xf>
    <xf numFmtId="0" fontId="26" fillId="0" borderId="0" xfId="0" applyFont="1" applyAlignment="1">
      <alignment horizontal="left" vertical="top" wrapText="1"/>
    </xf>
    <xf numFmtId="0" fontId="31" fillId="14" borderId="1" xfId="11" applyFont="1" applyFill="1" applyProtection="1">
      <alignment horizontal="center" vertical="center"/>
      <protection locked="0"/>
    </xf>
    <xf numFmtId="0" fontId="32" fillId="0" borderId="1" xfId="11" applyFont="1">
      <alignment horizontal="center" vertical="center"/>
    </xf>
    <xf numFmtId="0" fontId="33" fillId="0" borderId="1" xfId="11" applyFont="1" applyProtection="1">
      <alignment horizontal="center" vertical="center"/>
      <protection locked="0"/>
    </xf>
  </cellXfs>
  <cellStyles count="19">
    <cellStyle name="Date" xfId="14" xr:uid="{00000000-0005-0000-0000-000003000000}"/>
    <cellStyle name="Ênfase1" xfId="4" builtinId="29" customBuiltin="1"/>
    <cellStyle name="Ênfase2" xfId="5" builtinId="33" customBuiltin="1"/>
    <cellStyle name="Ênfase3" xfId="6" builtinId="37" customBuiltin="1"/>
    <cellStyle name="Hiperlink" xfId="11" builtinId="8" customBuiltin="1"/>
    <cellStyle name="Hiperlink Visitado" xfId="12" builtinId="9" customBuiltin="1"/>
    <cellStyle name="Normal" xfId="0" builtinId="0" customBuiltin="1"/>
    <cellStyle name="Number" xfId="16" xr:uid="{00000000-0005-0000-0000-00000B000000}"/>
    <cellStyle name="Sidebar Heading 1" xfId="7" xr:uid="{00000000-0005-0000-0000-00000C000000}"/>
    <cellStyle name="Sidebar Heading 2" xfId="8" xr:uid="{00000000-0005-0000-0000-00000D000000}"/>
    <cellStyle name="Sidebar Heading 3" xfId="9" xr:uid="{00000000-0005-0000-0000-00000E000000}"/>
    <cellStyle name="Time" xfId="17" xr:uid="{00000000-0005-0000-0000-00000F000000}"/>
    <cellStyle name="Título" xfId="18" builtinId="15" customBuiltin="1"/>
    <cellStyle name="Título 1" xfId="1" builtinId="16" customBuiltin="1"/>
    <cellStyle name="Título 2" xfId="2" builtinId="17" customBuiltin="1"/>
    <cellStyle name="Título 3" xfId="3" builtinId="18" customBuiltin="1"/>
    <cellStyle name="Título 4" xfId="10" builtinId="19" customBuiltin="1"/>
    <cellStyle name="Weight" xfId="15" xr:uid="{00000000-0005-0000-0000-000011000000}"/>
    <cellStyle name="White Border" xfId="13" xr:uid="{00000000-0005-0000-0000-000012000000}"/>
  </cellStyles>
  <dxfs count="21">
    <dxf>
      <fill>
        <patternFill patternType="none">
          <fgColor indexed="64"/>
          <bgColor auto="1"/>
        </patternFill>
      </fill>
      <alignment horizontal="left" vertical="center" textRotation="0" wrapText="1" indent="0" justifyLastLine="0" shrinkToFit="0" readingOrder="0"/>
      <protection locked="0" hidden="0"/>
    </dxf>
    <dxf>
      <fill>
        <patternFill patternType="none">
          <fgColor indexed="64"/>
          <bgColor auto="1"/>
        </patternFill>
      </fill>
      <alignment horizontal="left" vertical="center" textRotation="0" wrapText="0" indent="0" justifyLastLine="0" shrinkToFit="0" readingOrder="0"/>
      <protection locked="0" hidden="0"/>
    </dxf>
    <dxf>
      <fill>
        <patternFill patternType="none">
          <fgColor indexed="64"/>
          <bgColor auto="1"/>
        </patternFill>
      </fill>
      <alignment horizontal="left" vertical="center" textRotation="0" wrapText="0" indent="0" justifyLastLine="0" shrinkToFit="0" readingOrder="0"/>
      <protection locked="0" hidden="0"/>
    </dxf>
    <dxf>
      <fill>
        <patternFill patternType="none">
          <fgColor indexed="64"/>
          <bgColor auto="1"/>
        </patternFill>
      </fill>
      <alignment horizontal="left" vertical="center" textRotation="0" wrapText="0" indent="0" justifyLastLine="0" shrinkToFit="0" readingOrder="0"/>
      <protection locked="0" hidden="0"/>
    </dxf>
    <dxf>
      <fill>
        <patternFill patternType="none">
          <fgColor indexed="64"/>
          <bgColor auto="1"/>
        </patternFill>
      </fill>
      <alignment horizontal="left" vertical="center" textRotation="0" wrapText="0" indent="0" justifyLastLine="0" shrinkToFit="0" readingOrder="0"/>
      <protection locked="0" hidden="0"/>
    </dxf>
    <dxf>
      <protection locked="0" hidden="0"/>
    </dxf>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1" indent="0" justifyLastLine="0" shrinkToFit="0" readingOrder="0"/>
    </dxf>
    <dxf>
      <numFmt numFmtId="164" formatCode="[$-F400]h:mm:ss\ AM/PM"/>
      <alignment horizontal="left" vertical="center" textRotation="0" wrapText="0" indent="0" justifyLastLine="0" shrinkToFit="0" readingOrder="0"/>
    </dxf>
    <dxf>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ont>
        <b val="0"/>
        <strike val="0"/>
        <outline val="0"/>
        <shadow val="0"/>
        <u val="none"/>
        <vertAlign val="baseline"/>
        <sz val="10"/>
        <color theme="0"/>
        <name val="Arial"/>
        <family val="2"/>
        <scheme val="minor"/>
      </font>
    </dxf>
    <dxf>
      <font>
        <color theme="1" tint="0.24994659260841701"/>
      </font>
      <fill>
        <patternFill patternType="solid">
          <fgColor theme="6" tint="0.79995117038483843"/>
          <bgColor theme="0" tint="-4.9989318521683403E-2"/>
        </patternFill>
      </fill>
      <border diagonalUp="0" diagonalDown="0">
        <left/>
        <right/>
        <top/>
        <bottom/>
        <vertical/>
        <horizontal/>
      </border>
    </dxf>
    <dxf>
      <font>
        <b/>
        <i val="0"/>
        <color theme="1" tint="0.24994659260841701"/>
      </font>
    </dxf>
    <dxf>
      <font>
        <b/>
        <i val="0"/>
        <color theme="1" tint="0.24994659260841701"/>
      </font>
      <border>
        <top style="double">
          <color theme="6"/>
        </top>
        <bottom style="thin">
          <color theme="6"/>
        </bottom>
      </border>
    </dxf>
    <dxf>
      <font>
        <b/>
        <i val="0"/>
        <color theme="0"/>
      </font>
      <fill>
        <patternFill patternType="solid">
          <fgColor theme="6"/>
          <bgColor theme="6" tint="-0.499984740745262"/>
        </patternFill>
      </fill>
      <border diagonalUp="0" diagonalDown="0">
        <left/>
        <right/>
        <top/>
        <bottom/>
        <vertical/>
        <horizontal/>
      </border>
    </dxf>
    <dxf>
      <font>
        <b val="0"/>
        <i val="0"/>
        <color theme="1" tint="0.24994659260841701"/>
      </font>
      <border diagonalUp="0" diagonalDown="0">
        <left/>
        <right/>
        <top/>
        <bottom/>
        <vertical/>
        <horizontal/>
      </border>
    </dxf>
  </dxfs>
  <tableStyles count="1" defaultTableStyle="Diet and exercise journal Table" defaultPivotStyle="PivotStyleMedium11">
    <tableStyle name="Diet and exercise journal Table" pivot="0" count="5" xr9:uid="{00000000-0011-0000-FFFF-FFFF00000000}">
      <tableStyleElement type="wholeTable" dxfId="20"/>
      <tableStyleElement type="headerRow" dxfId="19"/>
      <tableStyleElement type="totalRow" dxfId="18"/>
      <tableStyleElement type="firstColumn" dxfId="17"/>
      <tableStyleElement type="firstRowStripe" dxfId="1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268016215664378E-2"/>
          <c:y val="4.5576902887139108E-2"/>
          <c:w val="0.7283557434868948"/>
          <c:h val="0.7841917760279965"/>
        </c:manualLayout>
      </c:layout>
      <c:barChart>
        <c:barDir val="col"/>
        <c:grouping val="percentStacked"/>
        <c:varyColors val="0"/>
        <c:ser>
          <c:idx val="0"/>
          <c:order val="0"/>
          <c:tx>
            <c:strRef>
              <c:f>'Chart Calculations'!$I$4</c:f>
              <c:strCache>
                <c:ptCount val="1"/>
                <c:pt idx="0">
                  <c:v>CALORIES</c:v>
                </c:pt>
              </c:strCache>
            </c:strRef>
          </c:tx>
          <c:spPr>
            <a:solidFill>
              <a:schemeClr val="accent3">
                <a:lumMod val="75000"/>
              </a:schemeClr>
            </a:solidFill>
            <a:ln>
              <a:noFill/>
            </a:ln>
            <a:effectLst/>
          </c:spPr>
          <c:invertIfNegative val="0"/>
          <c:cat>
            <c:strRef>
              <c:f>'Chart Calculations'!$E$5:$E$18</c:f>
              <c:strCache>
                <c:ptCount val="14"/>
                <c:pt idx="9">
                  <c:v>TER</c:v>
                </c:pt>
                <c:pt idx="10">
                  <c:v>TER</c:v>
                </c:pt>
                <c:pt idx="11">
                  <c:v>QUA</c:v>
                </c:pt>
                <c:pt idx="12">
                  <c:v>QUA</c:v>
                </c:pt>
                <c:pt idx="13">
                  <c:v>QUA</c:v>
                </c:pt>
              </c:strCache>
            </c:strRef>
          </c:cat>
          <c:val>
            <c:numRef>
              <c:f>'Chart Calculations'!$I$5:$I$18</c:f>
              <c:numCache>
                <c:formatCode>General</c:formatCode>
                <c:ptCount val="14"/>
                <c:pt idx="0">
                  <c:v>#N/A</c:v>
                </c:pt>
                <c:pt idx="1">
                  <c:v>#N/A</c:v>
                </c:pt>
                <c:pt idx="2">
                  <c:v>#N/A</c:v>
                </c:pt>
                <c:pt idx="3">
                  <c:v>#N/A</c:v>
                </c:pt>
                <c:pt idx="4">
                  <c:v>#N/A</c:v>
                </c:pt>
                <c:pt idx="5">
                  <c:v>#N/A</c:v>
                </c:pt>
                <c:pt idx="6">
                  <c:v>#N/A</c:v>
                </c:pt>
                <c:pt idx="7">
                  <c:v>#N/A</c:v>
                </c:pt>
                <c:pt idx="8">
                  <c:v>#N/A</c:v>
                </c:pt>
                <c:pt idx="9">
                  <c:v>1</c:v>
                </c:pt>
                <c:pt idx="10">
                  <c:v>10</c:v>
                </c:pt>
                <c:pt idx="11">
                  <c:v>283</c:v>
                </c:pt>
                <c:pt idx="12">
                  <c:v>500</c:v>
                </c:pt>
                <c:pt idx="13">
                  <c:v>1</c:v>
                </c:pt>
              </c:numCache>
            </c:numRef>
          </c:val>
          <c:extLst>
            <c:ext xmlns:c16="http://schemas.microsoft.com/office/drawing/2014/chart" uri="{C3380CC4-5D6E-409C-BE32-E72D297353CC}">
              <c16:uniqueId val="{00000000-0591-4B2A-858B-F364BF799365}"/>
            </c:ext>
          </c:extLst>
        </c:ser>
        <c:ser>
          <c:idx val="1"/>
          <c:order val="1"/>
          <c:tx>
            <c:strRef>
              <c:f>'Chart Calculations'!$H$4</c:f>
              <c:strCache>
                <c:ptCount val="1"/>
                <c:pt idx="0">
                  <c:v>CARBOIDRATOS</c:v>
                </c:pt>
              </c:strCache>
            </c:strRef>
          </c:tx>
          <c:spPr>
            <a:solidFill>
              <a:schemeClr val="accent2"/>
            </a:solidFill>
            <a:ln>
              <a:noFill/>
            </a:ln>
            <a:effectLst/>
          </c:spPr>
          <c:invertIfNegative val="0"/>
          <c:cat>
            <c:strRef>
              <c:f>'Chart Calculations'!$E$5:$E$18</c:f>
              <c:strCache>
                <c:ptCount val="14"/>
                <c:pt idx="9">
                  <c:v>TER</c:v>
                </c:pt>
                <c:pt idx="10">
                  <c:v>TER</c:v>
                </c:pt>
                <c:pt idx="11">
                  <c:v>QUA</c:v>
                </c:pt>
                <c:pt idx="12">
                  <c:v>QUA</c:v>
                </c:pt>
                <c:pt idx="13">
                  <c:v>QUA</c:v>
                </c:pt>
              </c:strCache>
            </c:strRef>
          </c:cat>
          <c:val>
            <c:numRef>
              <c:f>'Chart Calculations'!$H$5:$H$18</c:f>
              <c:numCache>
                <c:formatCode>General</c:formatCode>
                <c:ptCount val="14"/>
                <c:pt idx="0">
                  <c:v>#N/A</c:v>
                </c:pt>
                <c:pt idx="1">
                  <c:v>#N/A</c:v>
                </c:pt>
                <c:pt idx="2">
                  <c:v>#N/A</c:v>
                </c:pt>
                <c:pt idx="3">
                  <c:v>#N/A</c:v>
                </c:pt>
                <c:pt idx="4">
                  <c:v>#N/A</c:v>
                </c:pt>
                <c:pt idx="5">
                  <c:v>#N/A</c:v>
                </c:pt>
                <c:pt idx="6">
                  <c:v>#N/A</c:v>
                </c:pt>
                <c:pt idx="7">
                  <c:v>#N/A</c:v>
                </c:pt>
                <c:pt idx="8">
                  <c:v>#N/A</c:v>
                </c:pt>
                <c:pt idx="9">
                  <c:v>0</c:v>
                </c:pt>
                <c:pt idx="10">
                  <c:v>10</c:v>
                </c:pt>
                <c:pt idx="11">
                  <c:v>46</c:v>
                </c:pt>
                <c:pt idx="12">
                  <c:v>42</c:v>
                </c:pt>
                <c:pt idx="13">
                  <c:v>0</c:v>
                </c:pt>
              </c:numCache>
            </c:numRef>
          </c:val>
          <c:extLst>
            <c:ext xmlns:c16="http://schemas.microsoft.com/office/drawing/2014/chart" uri="{C3380CC4-5D6E-409C-BE32-E72D297353CC}">
              <c16:uniqueId val="{00000001-0591-4B2A-858B-F364BF799365}"/>
            </c:ext>
          </c:extLst>
        </c:ser>
        <c:ser>
          <c:idx val="2"/>
          <c:order val="2"/>
          <c:tx>
            <c:strRef>
              <c:f>'Chart Calculations'!$G$4</c:f>
              <c:strCache>
                <c:ptCount val="1"/>
                <c:pt idx="0">
                  <c:v>PROTEINAS</c:v>
                </c:pt>
              </c:strCache>
            </c:strRef>
          </c:tx>
          <c:spPr>
            <a:solidFill>
              <a:schemeClr val="bg1">
                <a:lumMod val="65000"/>
              </a:schemeClr>
            </a:solidFill>
            <a:ln>
              <a:noFill/>
            </a:ln>
            <a:effectLst/>
          </c:spPr>
          <c:invertIfNegative val="0"/>
          <c:cat>
            <c:strRef>
              <c:f>'Chart Calculations'!$E$5:$E$18</c:f>
              <c:strCache>
                <c:ptCount val="14"/>
                <c:pt idx="9">
                  <c:v>TER</c:v>
                </c:pt>
                <c:pt idx="10">
                  <c:v>TER</c:v>
                </c:pt>
                <c:pt idx="11">
                  <c:v>QUA</c:v>
                </c:pt>
                <c:pt idx="12">
                  <c:v>QUA</c:v>
                </c:pt>
                <c:pt idx="13">
                  <c:v>QUA</c:v>
                </c:pt>
              </c:strCache>
            </c:strRef>
          </c:cat>
          <c:val>
            <c:numRef>
              <c:f>'Chart Calculations'!$G$5:$G$18</c:f>
              <c:numCache>
                <c:formatCode>General</c:formatCode>
                <c:ptCount val="14"/>
                <c:pt idx="0">
                  <c:v>#N/A</c:v>
                </c:pt>
                <c:pt idx="1">
                  <c:v>#N/A</c:v>
                </c:pt>
                <c:pt idx="2">
                  <c:v>#N/A</c:v>
                </c:pt>
                <c:pt idx="3">
                  <c:v>#N/A</c:v>
                </c:pt>
                <c:pt idx="4">
                  <c:v>#N/A</c:v>
                </c:pt>
                <c:pt idx="5">
                  <c:v>#N/A</c:v>
                </c:pt>
                <c:pt idx="6">
                  <c:v>#N/A</c:v>
                </c:pt>
                <c:pt idx="7">
                  <c:v>#N/A</c:v>
                </c:pt>
                <c:pt idx="8">
                  <c:v>#N/A</c:v>
                </c:pt>
                <c:pt idx="9">
                  <c:v>0</c:v>
                </c:pt>
                <c:pt idx="10">
                  <c:v>2</c:v>
                </c:pt>
                <c:pt idx="11">
                  <c:v>18</c:v>
                </c:pt>
                <c:pt idx="12">
                  <c:v>35</c:v>
                </c:pt>
                <c:pt idx="13">
                  <c:v>0</c:v>
                </c:pt>
              </c:numCache>
            </c:numRef>
          </c:val>
          <c:extLst>
            <c:ext xmlns:c16="http://schemas.microsoft.com/office/drawing/2014/chart" uri="{C3380CC4-5D6E-409C-BE32-E72D297353CC}">
              <c16:uniqueId val="{00000002-0591-4B2A-858B-F364BF799365}"/>
            </c:ext>
          </c:extLst>
        </c:ser>
        <c:ser>
          <c:idx val="3"/>
          <c:order val="3"/>
          <c:tx>
            <c:strRef>
              <c:f>'Chart Calculations'!$F$4</c:f>
              <c:strCache>
                <c:ptCount val="1"/>
                <c:pt idx="0">
                  <c:v>GORDURAS</c:v>
                </c:pt>
              </c:strCache>
            </c:strRef>
          </c:tx>
          <c:spPr>
            <a:solidFill>
              <a:schemeClr val="accent1"/>
            </a:solidFill>
            <a:ln>
              <a:noFill/>
            </a:ln>
            <a:effectLst/>
          </c:spPr>
          <c:invertIfNegative val="0"/>
          <c:cat>
            <c:strRef>
              <c:f>'Chart Calculations'!$E$5:$E$18</c:f>
              <c:strCache>
                <c:ptCount val="14"/>
                <c:pt idx="9">
                  <c:v>TER</c:v>
                </c:pt>
                <c:pt idx="10">
                  <c:v>TER</c:v>
                </c:pt>
                <c:pt idx="11">
                  <c:v>QUA</c:v>
                </c:pt>
                <c:pt idx="12">
                  <c:v>QUA</c:v>
                </c:pt>
                <c:pt idx="13">
                  <c:v>QUA</c:v>
                </c:pt>
              </c:strCache>
            </c:strRef>
          </c:cat>
          <c:val>
            <c:numRef>
              <c:f>'Chart Calculations'!$F$5:$F$18</c:f>
              <c:numCache>
                <c:formatCode>General</c:formatCode>
                <c:ptCount val="14"/>
                <c:pt idx="0">
                  <c:v>#N/A</c:v>
                </c:pt>
                <c:pt idx="1">
                  <c:v>#N/A</c:v>
                </c:pt>
                <c:pt idx="2">
                  <c:v>#N/A</c:v>
                </c:pt>
                <c:pt idx="3">
                  <c:v>#N/A</c:v>
                </c:pt>
                <c:pt idx="4">
                  <c:v>#N/A</c:v>
                </c:pt>
                <c:pt idx="5">
                  <c:v>#N/A</c:v>
                </c:pt>
                <c:pt idx="6">
                  <c:v>#N/A</c:v>
                </c:pt>
                <c:pt idx="7">
                  <c:v>#N/A</c:v>
                </c:pt>
                <c:pt idx="8">
                  <c:v>#N/A</c:v>
                </c:pt>
                <c:pt idx="9">
                  <c:v>0</c:v>
                </c:pt>
                <c:pt idx="10">
                  <c:v>10</c:v>
                </c:pt>
                <c:pt idx="11">
                  <c:v>3.5</c:v>
                </c:pt>
                <c:pt idx="12">
                  <c:v>25</c:v>
                </c:pt>
                <c:pt idx="13">
                  <c:v>0</c:v>
                </c:pt>
              </c:numCache>
            </c:numRef>
          </c:val>
          <c:extLst>
            <c:ext xmlns:c16="http://schemas.microsoft.com/office/drawing/2014/chart" uri="{C3380CC4-5D6E-409C-BE32-E72D297353CC}">
              <c16:uniqueId val="{00000003-0591-4B2A-858B-F364BF799365}"/>
            </c:ext>
          </c:extLst>
        </c:ser>
        <c:dLbls>
          <c:showLegendKey val="0"/>
          <c:showVal val="0"/>
          <c:showCatName val="0"/>
          <c:showSerName val="0"/>
          <c:showPercent val="0"/>
          <c:showBubbleSize val="0"/>
        </c:dLbls>
        <c:gapWidth val="90"/>
        <c:overlap val="100"/>
        <c:axId val="492222544"/>
        <c:axId val="492218624"/>
      </c:barChart>
      <c:catAx>
        <c:axId val="492222544"/>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85000"/>
                    <a:lumOff val="15000"/>
                  </a:schemeClr>
                </a:solidFill>
                <a:latin typeface="+mn-lt"/>
                <a:ea typeface="+mn-ea"/>
                <a:cs typeface="+mn-cs"/>
              </a:defRPr>
            </a:pPr>
            <a:endParaRPr lang="pt-BR"/>
          </a:p>
        </c:txPr>
        <c:crossAx val="492218624"/>
        <c:crosses val="autoZero"/>
        <c:auto val="1"/>
        <c:lblAlgn val="ctr"/>
        <c:lblOffset val="100"/>
        <c:noMultiLvlLbl val="0"/>
      </c:catAx>
      <c:valAx>
        <c:axId val="492218624"/>
        <c:scaling>
          <c:orientation val="minMax"/>
        </c:scaling>
        <c:delete val="0"/>
        <c:axPos val="r"/>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1100" b="0" i="0" u="none" strike="noStrike" kern="1200" baseline="0">
                <a:solidFill>
                  <a:schemeClr val="tx1">
                    <a:lumMod val="85000"/>
                    <a:lumOff val="15000"/>
                  </a:schemeClr>
                </a:solidFill>
                <a:latin typeface="+mn-lt"/>
                <a:ea typeface="+mn-ea"/>
                <a:cs typeface="+mn-cs"/>
              </a:defRPr>
            </a:pPr>
            <a:endParaRPr lang="pt-BR"/>
          </a:p>
        </c:txPr>
        <c:crossAx val="492222544"/>
        <c:crosses val="autoZero"/>
        <c:crossBetween val="between"/>
        <c:majorUnit val="0.5"/>
      </c:valAx>
      <c:spPr>
        <a:noFill/>
        <a:ln>
          <a:noFill/>
        </a:ln>
        <a:effectLst/>
      </c:spPr>
    </c:plotArea>
    <c:legend>
      <c:legendPos val="r"/>
      <c:layout>
        <c:manualLayout>
          <c:xMode val="edge"/>
          <c:yMode val="edge"/>
          <c:x val="0.82166370439508429"/>
          <c:y val="0"/>
          <c:w val="0.16829859697550417"/>
          <c:h val="0.98487209098862638"/>
        </c:manualLayout>
      </c:layout>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lumMod val="85000"/>
                  <a:lumOff val="15000"/>
                </a:schemeClr>
              </a:solidFill>
              <a:latin typeface="+mn-lt"/>
              <a:ea typeface="+mn-ea"/>
              <a:cs typeface="+mn-cs"/>
            </a:defRPr>
          </a:pPr>
          <a:endParaRPr lang="pt-BR"/>
        </a:p>
      </c:txPr>
    </c:legend>
    <c:plotVisOnly val="1"/>
    <c:dispBlanksAs val="gap"/>
    <c:showDLblsOverMax val="0"/>
  </c:chart>
  <c:spPr>
    <a:noFill/>
    <a:ln w="9525" cap="flat" cmpd="sng" algn="ctr">
      <a:noFill/>
      <a:round/>
    </a:ln>
    <a:effectLst/>
  </c:spPr>
  <c:txPr>
    <a:bodyPr/>
    <a:lstStyle/>
    <a:p>
      <a:pPr>
        <a:defRPr/>
      </a:pPr>
      <a:endParaRPr lang="pt-B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586106384943088E-2"/>
          <c:y val="7.8232908052268874E-2"/>
          <c:w val="0.72206135665202653"/>
          <c:h val="0.75696071413533206"/>
        </c:manualLayout>
      </c:layout>
      <c:barChart>
        <c:barDir val="col"/>
        <c:grouping val="clustered"/>
        <c:varyColors val="0"/>
        <c:ser>
          <c:idx val="0"/>
          <c:order val="0"/>
          <c:tx>
            <c:strRef>
              <c:f>'Chart Calculations'!$G$22</c:f>
              <c:strCache>
                <c:ptCount val="1"/>
                <c:pt idx="0">
                  <c:v>CALORIAS QUEIMADAS</c:v>
                </c:pt>
              </c:strCache>
            </c:strRef>
          </c:tx>
          <c:spPr>
            <a:solidFill>
              <a:schemeClr val="accent3">
                <a:lumMod val="75000"/>
              </a:schemeClr>
            </a:solidFill>
            <a:ln>
              <a:noFill/>
            </a:ln>
            <a:effectLst/>
          </c:spPr>
          <c:invertIfNegative val="0"/>
          <c:dLbls>
            <c:dLbl>
              <c:idx val="2"/>
              <c:layout>
                <c:manualLayout>
                  <c:x val="0"/>
                  <c:y val="-4.432132963988921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5C-425B-96CA-1DB742A3984B}"/>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Calculations'!$D$23:$D$36</c:f>
              <c:strCache>
                <c:ptCount val="2"/>
                <c:pt idx="0">
                  <c:v>02/09/2020</c:v>
                </c:pt>
                <c:pt idx="1">
                  <c:v>01/09/2020</c:v>
                </c:pt>
              </c:strCache>
            </c:strRef>
          </c:cat>
          <c:val>
            <c:numRef>
              <c:f>'Chart Calculations'!$G$23:$G$36</c:f>
              <c:numCache>
                <c:formatCode>#,#00;;;</c:formatCode>
                <c:ptCount val="14"/>
                <c:pt idx="0">
                  <c:v>180</c:v>
                </c:pt>
                <c:pt idx="1">
                  <c:v>120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245C-425B-96CA-1DB742A3984B}"/>
            </c:ext>
          </c:extLst>
        </c:ser>
        <c:dLbls>
          <c:showLegendKey val="0"/>
          <c:showVal val="0"/>
          <c:showCatName val="0"/>
          <c:showSerName val="0"/>
          <c:showPercent val="0"/>
          <c:showBubbleSize val="0"/>
        </c:dLbls>
        <c:gapWidth val="90"/>
        <c:axId val="492224112"/>
        <c:axId val="492219016"/>
      </c:barChart>
      <c:lineChart>
        <c:grouping val="standard"/>
        <c:varyColors val="0"/>
        <c:ser>
          <c:idx val="1"/>
          <c:order val="1"/>
          <c:tx>
            <c:strRef>
              <c:f>'Chart Calculations'!$F$22</c:f>
              <c:strCache>
                <c:ptCount val="1"/>
                <c:pt idx="0">
                  <c:v>DURAÇÃO EM MINUTOS</c:v>
                </c:pt>
              </c:strCache>
            </c:strRef>
          </c:tx>
          <c:spPr>
            <a:ln w="28575" cap="rnd">
              <a:solidFill>
                <a:schemeClr val="accent1"/>
              </a:solidFill>
              <a:round/>
            </a:ln>
            <a:effectLst/>
          </c:spPr>
          <c:marker>
            <c:symbol val="none"/>
          </c:marker>
          <c:cat>
            <c:multiLvlStrRef>
              <c:f>'Chart Calculations'!$D$23:$E$36</c:f>
              <c:multiLvlStrCache>
                <c:ptCount val="2"/>
                <c:lvl>
                  <c:pt idx="0">
                    <c:v>QUA</c:v>
                  </c:pt>
                  <c:pt idx="1">
                    <c:v>TER</c:v>
                  </c:pt>
                </c:lvl>
                <c:lvl>
                  <c:pt idx="0">
                    <c:v>02/09/2020</c:v>
                  </c:pt>
                  <c:pt idx="1">
                    <c:v>01/09/2020</c:v>
                  </c:pt>
                </c:lvl>
              </c:multiLvlStrCache>
            </c:multiLvlStrRef>
          </c:cat>
          <c:val>
            <c:numRef>
              <c:f>'Chart Calculations'!$F$23:$F$36</c:f>
              <c:numCache>
                <c:formatCode>#,#00;;;</c:formatCode>
                <c:ptCount val="14"/>
                <c:pt idx="0">
                  <c:v>60</c:v>
                </c:pt>
                <c:pt idx="1">
                  <c:v>30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2-245C-425B-96CA-1DB742A3984B}"/>
            </c:ext>
          </c:extLst>
        </c:ser>
        <c:dLbls>
          <c:showLegendKey val="0"/>
          <c:showVal val="0"/>
          <c:showCatName val="0"/>
          <c:showSerName val="0"/>
          <c:showPercent val="0"/>
          <c:showBubbleSize val="0"/>
        </c:dLbls>
        <c:marker val="1"/>
        <c:smooth val="0"/>
        <c:axId val="492224112"/>
        <c:axId val="492219016"/>
      </c:lineChart>
      <c:catAx>
        <c:axId val="492224112"/>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21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crossAx val="492219016"/>
        <c:crosses val="autoZero"/>
        <c:auto val="0"/>
        <c:lblAlgn val="ctr"/>
        <c:lblOffset val="100"/>
        <c:noMultiLvlLbl val="1"/>
      </c:catAx>
      <c:valAx>
        <c:axId val="492219016"/>
        <c:scaling>
          <c:orientation val="minMax"/>
        </c:scaling>
        <c:delete val="0"/>
        <c:axPos val="l"/>
        <c:majorGridlines>
          <c:spPr>
            <a:ln w="9525" cap="flat" cmpd="sng" algn="ctr">
              <a:solidFill>
                <a:schemeClr val="bg1">
                  <a:lumMod val="65000"/>
                </a:schemeClr>
              </a:solidFill>
              <a:round/>
            </a:ln>
            <a:effectLst/>
          </c:spPr>
        </c:majorGridlines>
        <c:minorGridlines>
          <c:spPr>
            <a:ln w="9525" cap="flat" cmpd="sng" algn="ctr">
              <a:solidFill>
                <a:schemeClr val="bg1">
                  <a:lumMod val="85000"/>
                </a:schemeClr>
              </a:solidFill>
              <a:round/>
            </a:ln>
            <a:effectLst/>
          </c:spPr>
        </c:minorGridlines>
        <c:numFmt formatCode="#,#00;;;" sourceLinked="1"/>
        <c:majorTickMark val="in"/>
        <c:minorTickMark val="none"/>
        <c:tickLblPos val="nextTo"/>
        <c:spPr>
          <a:noFill/>
          <a:ln>
            <a:solidFill>
              <a:schemeClr val="accent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crossAx val="492224112"/>
        <c:crosses val="autoZero"/>
        <c:crossBetween val="between"/>
      </c:valAx>
      <c:spPr>
        <a:noFill/>
        <a:ln>
          <a:noFill/>
        </a:ln>
        <a:effectLst/>
      </c:spPr>
    </c:plotArea>
    <c:legend>
      <c:legendPos val="tr"/>
      <c:layout>
        <c:manualLayout>
          <c:xMode val="edge"/>
          <c:yMode val="edge"/>
          <c:x val="0.78222327472223863"/>
          <c:y val="7.6196618938165192E-2"/>
          <c:w val="0.21273472394898005"/>
          <c:h val="0.1960893865610058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0"/>
    <c:dispBlanksAs val="gap"/>
    <c:showDLblsOverMax val="0"/>
  </c:chart>
  <c:spPr>
    <a:noFill/>
    <a:ln w="9525" cap="flat" cmpd="sng" algn="ctr">
      <a:noFill/>
      <a:round/>
    </a:ln>
    <a:effectLst/>
  </c:spPr>
  <c:txPr>
    <a:bodyPr/>
    <a:lstStyle/>
    <a:p>
      <a:pPr>
        <a:defRPr sz="1100"/>
      </a:pPr>
      <a:endParaRPr lang="pt-BR"/>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DIETA!A1"/><Relationship Id="rId1" Type="http://schemas.openxmlformats.org/officeDocument/2006/relationships/hyperlink" Target="#EXERCICIOS!A1"/><Relationship Id="rId5" Type="http://schemas.openxmlformats.org/officeDocument/2006/relationships/image" Target="../media/image1.png"/><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hyperlink" Target="#EXERCICIOS!A1"/><Relationship Id="rId1" Type="http://schemas.openxmlformats.org/officeDocument/2006/relationships/hyperlink" Target="#OBJETIVOS!A1"/></Relationships>
</file>

<file path=xl/drawings/_rels/drawing3.xml.rels><?xml version="1.0" encoding="UTF-8" standalone="yes"?>
<Relationships xmlns="http://schemas.openxmlformats.org/package/2006/relationships"><Relationship Id="rId2" Type="http://schemas.openxmlformats.org/officeDocument/2006/relationships/hyperlink" Target="#OBJETIVOS!A1"/><Relationship Id="rId1" Type="http://schemas.openxmlformats.org/officeDocument/2006/relationships/hyperlink" Target="#DIETA!A1"/></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200025</xdr:colOff>
      <xdr:row>0</xdr:row>
      <xdr:rowOff>85725</xdr:rowOff>
    </xdr:from>
    <xdr:to>
      <xdr:col>9</xdr:col>
      <xdr:colOff>657225</xdr:colOff>
      <xdr:row>0</xdr:row>
      <xdr:rowOff>390524</xdr:rowOff>
    </xdr:to>
    <xdr:sp macro="" textlink="">
      <xdr:nvSpPr>
        <xdr:cNvPr id="2" name="Exercise" descr="Exercise navigation button">
          <a:hlinkClick xmlns:r="http://schemas.openxmlformats.org/officeDocument/2006/relationships" r:id="rId1" tooltip="Select to view Exercise worksheet"/>
          <a:extLst>
            <a:ext uri="{FF2B5EF4-FFF2-40B4-BE49-F238E27FC236}">
              <a16:creationId xmlns:a16="http://schemas.microsoft.com/office/drawing/2014/main" id="{00000000-0008-0000-0000-000002000000}"/>
            </a:ext>
          </a:extLst>
        </xdr:cNvPr>
        <xdr:cNvSpPr/>
      </xdr:nvSpPr>
      <xdr:spPr>
        <a:xfrm>
          <a:off x="8077200" y="85725"/>
          <a:ext cx="457200" cy="304799"/>
        </a:xfrm>
        <a:prstGeom prst="rect">
          <a:avLst/>
        </a:prstGeom>
        <a:solidFill>
          <a:schemeClr val="tx1">
            <a:lumMod val="75000"/>
            <a:lumOff val="25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a:solidFill>
                <a:schemeClr val="bg1"/>
              </a:solidFill>
              <a:latin typeface="+mj-lt"/>
            </a:rPr>
            <a:t>&lt;</a:t>
          </a:r>
        </a:p>
      </xdr:txBody>
    </xdr:sp>
    <xdr:clientData fPrintsWithSheet="0"/>
  </xdr:twoCellAnchor>
  <xdr:twoCellAnchor editAs="oneCell">
    <xdr:from>
      <xdr:col>10</xdr:col>
      <xdr:colOff>180975</xdr:colOff>
      <xdr:row>0</xdr:row>
      <xdr:rowOff>85725</xdr:rowOff>
    </xdr:from>
    <xdr:to>
      <xdr:col>10</xdr:col>
      <xdr:colOff>638175</xdr:colOff>
      <xdr:row>0</xdr:row>
      <xdr:rowOff>390524</xdr:rowOff>
    </xdr:to>
    <xdr:sp macro="" textlink="">
      <xdr:nvSpPr>
        <xdr:cNvPr id="3" name="Diet" descr="Diet navigation button">
          <a:hlinkClick xmlns:r="http://schemas.openxmlformats.org/officeDocument/2006/relationships" r:id="rId2" tooltip="Select to view Diet worksheet"/>
          <a:extLst>
            <a:ext uri="{FF2B5EF4-FFF2-40B4-BE49-F238E27FC236}">
              <a16:creationId xmlns:a16="http://schemas.microsoft.com/office/drawing/2014/main" id="{00000000-0008-0000-0000-000003000000}"/>
            </a:ext>
          </a:extLst>
        </xdr:cNvPr>
        <xdr:cNvSpPr/>
      </xdr:nvSpPr>
      <xdr:spPr>
        <a:xfrm>
          <a:off x="8867775" y="85725"/>
          <a:ext cx="457200" cy="304799"/>
        </a:xfrm>
        <a:prstGeom prst="rect">
          <a:avLst/>
        </a:prstGeom>
        <a:solidFill>
          <a:schemeClr val="tx1">
            <a:lumMod val="75000"/>
            <a:lumOff val="25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sz="1100" b="0">
              <a:solidFill>
                <a:schemeClr val="bg1"/>
              </a:solidFill>
              <a:latin typeface="+mj-lt"/>
            </a:rPr>
            <a:t>&gt;</a:t>
          </a:r>
        </a:p>
      </xdr:txBody>
    </xdr:sp>
    <xdr:clientData fPrintsWithSheet="0"/>
  </xdr:twoCellAnchor>
  <xdr:twoCellAnchor editAs="oneCell">
    <xdr:from>
      <xdr:col>2</xdr:col>
      <xdr:colOff>28575</xdr:colOff>
      <xdr:row>3</xdr:row>
      <xdr:rowOff>47624</xdr:rowOff>
    </xdr:from>
    <xdr:to>
      <xdr:col>10</xdr:col>
      <xdr:colOff>666750</xdr:colOff>
      <xdr:row>6</xdr:row>
      <xdr:rowOff>390525</xdr:rowOff>
    </xdr:to>
    <xdr:graphicFrame macro="">
      <xdr:nvGraphicFramePr>
        <xdr:cNvPr id="19" name="chtDietAnalysis" descr="100% stacked bar chart showing last 14 days of diet entries, including fat, protein, carbs, and calories">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28575</xdr:colOff>
      <xdr:row>8</xdr:row>
      <xdr:rowOff>47624</xdr:rowOff>
    </xdr:from>
    <xdr:to>
      <xdr:col>10</xdr:col>
      <xdr:colOff>695324</xdr:colOff>
      <xdr:row>17</xdr:row>
      <xdr:rowOff>314324</xdr:rowOff>
    </xdr:to>
    <xdr:graphicFrame macro="">
      <xdr:nvGraphicFramePr>
        <xdr:cNvPr id="21" name="chtExerciseAnalysis" descr="Clustered Column &amp; Line Chart, showing calories burned and duration in minutes of last 14 exercise entries">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9</xdr:col>
      <xdr:colOff>495299</xdr:colOff>
      <xdr:row>2</xdr:row>
      <xdr:rowOff>104775</xdr:rowOff>
    </xdr:from>
    <xdr:to>
      <xdr:col>11</xdr:col>
      <xdr:colOff>543</xdr:colOff>
      <xdr:row>2</xdr:row>
      <xdr:rowOff>314325</xdr:rowOff>
    </xdr:to>
    <xdr:pic>
      <xdr:nvPicPr>
        <xdr:cNvPr id="5" name="Imagem 4">
          <a:extLst>
            <a:ext uri="{FF2B5EF4-FFF2-40B4-BE49-F238E27FC236}">
              <a16:creationId xmlns:a16="http://schemas.microsoft.com/office/drawing/2014/main" id="{8C9737E6-178D-46A9-9B1F-409BBCF2B6F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429624" y="1000125"/>
          <a:ext cx="1122589" cy="209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295275</xdr:colOff>
      <xdr:row>0</xdr:row>
      <xdr:rowOff>66675</xdr:rowOff>
    </xdr:from>
    <xdr:to>
      <xdr:col>6</xdr:col>
      <xdr:colOff>752475</xdr:colOff>
      <xdr:row>0</xdr:row>
      <xdr:rowOff>371474</xdr:rowOff>
    </xdr:to>
    <xdr:sp macro="" textlink="">
      <xdr:nvSpPr>
        <xdr:cNvPr id="2" name="Goals" descr="Goals navigation button">
          <a:hlinkClick xmlns:r="http://schemas.openxmlformats.org/officeDocument/2006/relationships" r:id="rId1" tooltip="Select to view Goals worksheet"/>
          <a:extLst>
            <a:ext uri="{FF2B5EF4-FFF2-40B4-BE49-F238E27FC236}">
              <a16:creationId xmlns:a16="http://schemas.microsoft.com/office/drawing/2014/main" id="{00000000-0008-0000-0100-000002000000}"/>
            </a:ext>
          </a:extLst>
        </xdr:cNvPr>
        <xdr:cNvSpPr/>
      </xdr:nvSpPr>
      <xdr:spPr>
        <a:xfrm>
          <a:off x="5953125" y="66675"/>
          <a:ext cx="457200" cy="304799"/>
        </a:xfrm>
        <a:prstGeom prst="rect">
          <a:avLst/>
        </a:prstGeom>
        <a:solidFill>
          <a:schemeClr val="tx1">
            <a:lumMod val="75000"/>
            <a:lumOff val="25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sz="1100" b="0">
              <a:solidFill>
                <a:schemeClr val="bg1"/>
              </a:solidFill>
              <a:latin typeface="+mj-lt"/>
            </a:rPr>
            <a:t>&lt;</a:t>
          </a:r>
        </a:p>
      </xdr:txBody>
    </xdr:sp>
    <xdr:clientData fPrintsWithSheet="0"/>
  </xdr:twoCellAnchor>
  <xdr:twoCellAnchor editAs="oneCell">
    <xdr:from>
      <xdr:col>7</xdr:col>
      <xdr:colOff>276225</xdr:colOff>
      <xdr:row>0</xdr:row>
      <xdr:rowOff>66675</xdr:rowOff>
    </xdr:from>
    <xdr:to>
      <xdr:col>7</xdr:col>
      <xdr:colOff>733425</xdr:colOff>
      <xdr:row>0</xdr:row>
      <xdr:rowOff>371474</xdr:rowOff>
    </xdr:to>
    <xdr:sp macro="" textlink="">
      <xdr:nvSpPr>
        <xdr:cNvPr id="3" name="Exercise" descr="Exercise navigation button">
          <a:hlinkClick xmlns:r="http://schemas.openxmlformats.org/officeDocument/2006/relationships" r:id="rId2" tooltip="Select to view Exercise worksheet"/>
          <a:extLst>
            <a:ext uri="{FF2B5EF4-FFF2-40B4-BE49-F238E27FC236}">
              <a16:creationId xmlns:a16="http://schemas.microsoft.com/office/drawing/2014/main" id="{00000000-0008-0000-0100-000003000000}"/>
            </a:ext>
          </a:extLst>
        </xdr:cNvPr>
        <xdr:cNvSpPr/>
      </xdr:nvSpPr>
      <xdr:spPr>
        <a:xfrm>
          <a:off x="6896100" y="66675"/>
          <a:ext cx="457200" cy="304799"/>
        </a:xfrm>
        <a:prstGeom prst="rect">
          <a:avLst/>
        </a:prstGeom>
        <a:solidFill>
          <a:schemeClr val="tx1">
            <a:lumMod val="75000"/>
            <a:lumOff val="25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sz="1100" b="0">
              <a:solidFill>
                <a:schemeClr val="bg1"/>
              </a:solidFill>
              <a:latin typeface="+mj-lt"/>
            </a:rPr>
            <a:t>&gt;</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5</xdr:col>
      <xdr:colOff>257175</xdr:colOff>
      <xdr:row>0</xdr:row>
      <xdr:rowOff>109538</xdr:rowOff>
    </xdr:from>
    <xdr:to>
      <xdr:col>5</xdr:col>
      <xdr:colOff>714375</xdr:colOff>
      <xdr:row>0</xdr:row>
      <xdr:rowOff>414337</xdr:rowOff>
    </xdr:to>
    <xdr:sp macro="" textlink="">
      <xdr:nvSpPr>
        <xdr:cNvPr id="2" name="Diet" descr="Diet navigation button">
          <a:hlinkClick xmlns:r="http://schemas.openxmlformats.org/officeDocument/2006/relationships" r:id="rId1" tooltip="Select to view Diet worksheet"/>
          <a:extLst>
            <a:ext uri="{FF2B5EF4-FFF2-40B4-BE49-F238E27FC236}">
              <a16:creationId xmlns:a16="http://schemas.microsoft.com/office/drawing/2014/main" id="{00000000-0008-0000-0200-000002000000}"/>
            </a:ext>
          </a:extLst>
        </xdr:cNvPr>
        <xdr:cNvSpPr/>
      </xdr:nvSpPr>
      <xdr:spPr>
        <a:xfrm>
          <a:off x="7648575" y="109538"/>
          <a:ext cx="457200" cy="304799"/>
        </a:xfrm>
        <a:prstGeom prst="rect">
          <a:avLst/>
        </a:prstGeom>
        <a:solidFill>
          <a:schemeClr val="tx1">
            <a:lumMod val="75000"/>
            <a:lumOff val="25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sz="1100" b="0">
              <a:solidFill>
                <a:schemeClr val="bg1"/>
              </a:solidFill>
              <a:latin typeface="+mj-lt"/>
            </a:rPr>
            <a:t>&lt;</a:t>
          </a:r>
        </a:p>
      </xdr:txBody>
    </xdr:sp>
    <xdr:clientData fPrintsWithSheet="0"/>
  </xdr:twoCellAnchor>
  <xdr:twoCellAnchor editAs="oneCell">
    <xdr:from>
      <xdr:col>6</xdr:col>
      <xdr:colOff>276225</xdr:colOff>
      <xdr:row>0</xdr:row>
      <xdr:rowOff>109538</xdr:rowOff>
    </xdr:from>
    <xdr:to>
      <xdr:col>6</xdr:col>
      <xdr:colOff>733425</xdr:colOff>
      <xdr:row>0</xdr:row>
      <xdr:rowOff>414337</xdr:rowOff>
    </xdr:to>
    <xdr:sp macro="" textlink="">
      <xdr:nvSpPr>
        <xdr:cNvPr id="3" name="Goals" descr="Goals navigation button">
          <a:hlinkClick xmlns:r="http://schemas.openxmlformats.org/officeDocument/2006/relationships" r:id="rId2" tooltip="Select to view Goals worksheet"/>
          <a:extLst>
            <a:ext uri="{FF2B5EF4-FFF2-40B4-BE49-F238E27FC236}">
              <a16:creationId xmlns:a16="http://schemas.microsoft.com/office/drawing/2014/main" id="{00000000-0008-0000-0200-000003000000}"/>
            </a:ext>
          </a:extLst>
        </xdr:cNvPr>
        <xdr:cNvSpPr/>
      </xdr:nvSpPr>
      <xdr:spPr>
        <a:xfrm>
          <a:off x="8629650" y="109538"/>
          <a:ext cx="457200" cy="304799"/>
        </a:xfrm>
        <a:prstGeom prst="rect">
          <a:avLst/>
        </a:prstGeom>
        <a:solidFill>
          <a:schemeClr val="tx1">
            <a:lumMod val="75000"/>
            <a:lumOff val="25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sz="1100" b="0">
              <a:solidFill>
                <a:schemeClr val="bg1"/>
              </a:solidFill>
              <a:latin typeface="+mj-lt"/>
            </a:rPr>
            <a:t>&gt;</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762000</xdr:colOff>
      <xdr:row>0</xdr:row>
      <xdr:rowOff>38100</xdr:rowOff>
    </xdr:from>
    <xdr:to>
      <xdr:col>1</xdr:col>
      <xdr:colOff>2190750</xdr:colOff>
      <xdr:row>0</xdr:row>
      <xdr:rowOff>352425</xdr:rowOff>
    </xdr:to>
    <xdr:pic>
      <xdr:nvPicPr>
        <xdr:cNvPr id="2" name="Imagem 1">
          <a:extLst>
            <a:ext uri="{FF2B5EF4-FFF2-40B4-BE49-F238E27FC236}">
              <a16:creationId xmlns:a16="http://schemas.microsoft.com/office/drawing/2014/main" id="{F87967D4-93A3-4424-A531-2BBB73C874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05275" y="38100"/>
          <a:ext cx="1428750" cy="3143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iet" displayName="Diet" ref="B3:I12" totalsRowShown="0" headerRowDxfId="15" dataDxfId="14">
  <autoFilter ref="B3:I12" xr:uid="{00000000-0009-0000-0100-000001000000}"/>
  <tableColumns count="8">
    <tableColumn id="1" xr3:uid="{00000000-0010-0000-0000-000001000000}" name="DATA" dataDxfId="13" dataCellStyle="Date"/>
    <tableColumn id="2" xr3:uid="{00000000-0010-0000-0000-000002000000}" name="HORÁRIO" dataDxfId="12" dataCellStyle="Time"/>
    <tableColumn id="3" xr3:uid="{00000000-0010-0000-0000-000003000000}" name="DESCRIÇÃO" dataDxfId="11"/>
    <tableColumn id="4" xr3:uid="{00000000-0010-0000-0000-000004000000}" name="CALORIAS" dataDxfId="10" dataCellStyle="Number"/>
    <tableColumn id="5" xr3:uid="{00000000-0010-0000-0000-000005000000}" name="CARBOIDRATOS" dataDxfId="9" dataCellStyle="Number"/>
    <tableColumn id="6" xr3:uid="{00000000-0010-0000-0000-000006000000}" name="PROTEINAS" dataDxfId="8" dataCellStyle="Number"/>
    <tableColumn id="7" xr3:uid="{00000000-0010-0000-0000-000007000000}" name="GORDURAS" dataDxfId="7" dataCellStyle="Number"/>
    <tableColumn id="8" xr3:uid="{00000000-0010-0000-0000-000008000000}" name="OBSERVAÇÕES" dataDxfId="6"/>
  </tableColumns>
  <tableStyleInfo name="Diet and exercise journal Table" showFirstColumn="0" showLastColumn="0" showRowStripes="1" showColumnStripes="0"/>
  <extLst>
    <ext xmlns:x14="http://schemas.microsoft.com/office/spreadsheetml/2009/9/main" uri="{504A1905-F514-4f6f-8877-14C23A59335A}">
      <x14:table altTextSummary="Enter diet information such as date, time, description, calories, carbohydrates, protein, fat and any not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Exercise" displayName="Exercise" ref="B3:E10" totalsRowShown="0" headerRowDxfId="5" dataDxfId="4">
  <autoFilter ref="B3:E10" xr:uid="{00000000-0009-0000-0100-000002000000}"/>
  <tableColumns count="4">
    <tableColumn id="1" xr3:uid="{00000000-0010-0000-0100-000001000000}" name="DATA" dataDxfId="3" dataCellStyle="Date"/>
    <tableColumn id="2" xr3:uid="{00000000-0010-0000-0100-000002000000}" name="DURAÇÃO - MINUTOS" dataDxfId="2" dataCellStyle="Number"/>
    <tableColumn id="3" xr3:uid="{00000000-0010-0000-0100-000003000000}" name="CALORIAS QUEIMADAS" dataDxfId="1" dataCellStyle="Number"/>
    <tableColumn id="4" xr3:uid="{00000000-0010-0000-0100-000004000000}" name="OBSERVAÇÕES" dataDxfId="0"/>
  </tableColumns>
  <tableStyleInfo name="Diet and exercise journal Table" showFirstColumn="0" showLastColumn="0" showRowStripes="1" showColumnStripes="0"/>
  <extLst>
    <ext xmlns:x14="http://schemas.microsoft.com/office/spreadsheetml/2009/9/main" uri="{504A1905-F514-4f6f-8877-14C23A59335A}">
      <x14:table altTextSummary="Enter exercise information such as date, duration, calories burned and any notes"/>
    </ext>
  </extLst>
</table>
</file>

<file path=xl/theme/theme1.xml><?xml version="1.0" encoding="utf-8"?>
<a:theme xmlns:a="http://schemas.openxmlformats.org/drawingml/2006/main" name="Office Theme">
  <a:themeElements>
    <a:clrScheme name="Diet and exercise journal">
      <a:dk1>
        <a:srgbClr val="000000"/>
      </a:dk1>
      <a:lt1>
        <a:srgbClr val="FFFFFF"/>
      </a:lt1>
      <a:dk2>
        <a:srgbClr val="284C5F"/>
      </a:dk2>
      <a:lt2>
        <a:srgbClr val="F0F0F0"/>
      </a:lt2>
      <a:accent1>
        <a:srgbClr val="90CF47"/>
      </a:accent1>
      <a:accent2>
        <a:srgbClr val="1EAA91"/>
      </a:accent2>
      <a:accent3>
        <a:srgbClr val="1E8496"/>
      </a:accent3>
      <a:accent4>
        <a:srgbClr val="AD639E"/>
      </a:accent4>
      <a:accent5>
        <a:srgbClr val="CF5539"/>
      </a:accent5>
      <a:accent6>
        <a:srgbClr val="E9A339"/>
      </a:accent6>
      <a:hlink>
        <a:srgbClr val="1E8496"/>
      </a:hlink>
      <a:folHlink>
        <a:srgbClr val="AD639E"/>
      </a:folHlink>
    </a:clrScheme>
    <a:fontScheme name="Arial Black-Arial">
      <a:majorFont>
        <a:latin typeface="Arial Black" panose="020B0A04020102020204"/>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udoexcel.com.br/loja" TargetMode="External"/><Relationship Id="rId1" Type="http://schemas.openxmlformats.org/officeDocument/2006/relationships/hyperlink" Target="https://www.tudoexcel.com.br/loj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tudoexcel.com.br/loja"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tudoexcel.com.br/produto/planilha-de-cotacao-ate-20-fornecedores-500-itens" TargetMode="External"/><Relationship Id="rId13" Type="http://schemas.openxmlformats.org/officeDocument/2006/relationships/hyperlink" Target="https://www.tudoexcel.com.br/produto/planilha-de-construcao-e-reformas" TargetMode="External"/><Relationship Id="rId3" Type="http://schemas.openxmlformats.org/officeDocument/2006/relationships/hyperlink" Target="https://www.tudoexcel.com.br/produto/planilha-de-cotacao-de-precos" TargetMode="External"/><Relationship Id="rId7" Type="http://schemas.openxmlformats.org/officeDocument/2006/relationships/hyperlink" Target="https://www.tudoexcel.com.br/produto/planilha-de-estoque-e-vendas" TargetMode="External"/><Relationship Id="rId12" Type="http://schemas.openxmlformats.org/officeDocument/2006/relationships/hyperlink" Target="https://www.tudoexcel.com.br/produto/pacote-de-planilhas-de-excel" TargetMode="External"/><Relationship Id="rId2" Type="http://schemas.openxmlformats.org/officeDocument/2006/relationships/hyperlink" Target="https://www.tudoexcel.com.br/produto/planilha-de-fluxo-de-caixa" TargetMode="External"/><Relationship Id="rId16" Type="http://schemas.openxmlformats.org/officeDocument/2006/relationships/drawing" Target="../drawings/drawing4.xml"/><Relationship Id="rId1" Type="http://schemas.openxmlformats.org/officeDocument/2006/relationships/hyperlink" Target="https://www.tudoexcel.com.br/produto/planilha-de-controle-de-estoque" TargetMode="External"/><Relationship Id="rId6" Type="http://schemas.openxmlformats.org/officeDocument/2006/relationships/hyperlink" Target="https://www.tudoexcel.com.br/produto/planilha-de-gerenciamento-de-vendas" TargetMode="External"/><Relationship Id="rId11" Type="http://schemas.openxmlformats.org/officeDocument/2006/relationships/hyperlink" Target="https://www.tudoexcel.com.br/produto/planilha-controle-de-debitos-de-clientes" TargetMode="External"/><Relationship Id="rId5" Type="http://schemas.openxmlformats.org/officeDocument/2006/relationships/hyperlink" Target="https://www.tudoexcel.com.br/produto/planilha-de-orcamento-familiar" TargetMode="External"/><Relationship Id="rId15" Type="http://schemas.openxmlformats.org/officeDocument/2006/relationships/printerSettings" Target="../printerSettings/printerSettings4.bin"/><Relationship Id="rId10" Type="http://schemas.openxmlformats.org/officeDocument/2006/relationships/hyperlink" Target="https://www.tudoexcel.com.br/produto/planilha-para-estabelecer-metas" TargetMode="External"/><Relationship Id="rId4" Type="http://schemas.openxmlformats.org/officeDocument/2006/relationships/hyperlink" Target="https://www.tudoexcel.com.br/produto/planilha-de-cadastro-de-clientes" TargetMode="External"/><Relationship Id="rId9" Type="http://schemas.openxmlformats.org/officeDocument/2006/relationships/hyperlink" Target="https://www.tudoexcel.com.br/produto/planilha-de-controle-de-despesas-domesticas" TargetMode="External"/><Relationship Id="rId14" Type="http://schemas.openxmlformats.org/officeDocument/2006/relationships/hyperlink" Target="https://www.tudoexcel.com.b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autoPageBreaks="0" fitToPage="1"/>
  </sheetPr>
  <dimension ref="B1:K26"/>
  <sheetViews>
    <sheetView showGridLines="0" tabSelected="1" zoomScaleNormal="100" workbookViewId="0">
      <selection activeCell="N2" sqref="N2"/>
    </sheetView>
  </sheetViews>
  <sheetFormatPr defaultColWidth="9" defaultRowHeight="13.8" x14ac:dyDescent="0.25"/>
  <cols>
    <col min="1" max="1" width="2.59765625" style="31" customWidth="1"/>
    <col min="2" max="2" width="21.3984375" style="31" customWidth="1"/>
    <col min="3" max="3" width="16.3984375" style="31" customWidth="1"/>
    <col min="4" max="4" width="11.8984375" style="31" customWidth="1"/>
    <col min="5" max="9" width="10.3984375" style="31" customWidth="1"/>
    <col min="10" max="11" width="10.59765625" style="31" customWidth="1"/>
    <col min="12" max="12" width="2.59765625" style="31" customWidth="1"/>
    <col min="13" max="16384" width="9" style="31"/>
  </cols>
  <sheetData>
    <row r="1" spans="2:11" ht="36.6" x14ac:dyDescent="0.85">
      <c r="B1" s="20" t="s">
        <v>22</v>
      </c>
      <c r="C1" s="67" t="s">
        <v>21</v>
      </c>
      <c r="D1" s="67"/>
      <c r="E1" s="21"/>
      <c r="F1" s="63" t="s">
        <v>52</v>
      </c>
      <c r="G1" s="63"/>
      <c r="H1" s="21"/>
      <c r="I1" s="21"/>
      <c r="J1" s="30" t="s">
        <v>5</v>
      </c>
      <c r="K1" s="30" t="s">
        <v>6</v>
      </c>
    </row>
    <row r="2" spans="2:11" ht="33.75" customHeight="1" thickBot="1" x14ac:dyDescent="0.3">
      <c r="B2" s="32">
        <v>44075</v>
      </c>
      <c r="C2" s="66" t="s">
        <v>16</v>
      </c>
      <c r="D2" s="66"/>
      <c r="E2" s="66"/>
      <c r="J2" s="77" t="s">
        <v>75</v>
      </c>
      <c r="K2" s="77"/>
    </row>
    <row r="3" spans="2:11" ht="31.5" customHeight="1" x14ac:dyDescent="0.25">
      <c r="B3" s="22" t="s">
        <v>37</v>
      </c>
      <c r="C3" s="33" t="s">
        <v>31</v>
      </c>
      <c r="D3" s="33"/>
      <c r="E3" s="33"/>
      <c r="F3" s="33"/>
      <c r="G3" s="33"/>
      <c r="H3" s="33"/>
      <c r="I3" s="33"/>
      <c r="J3" s="52"/>
      <c r="K3" s="52"/>
    </row>
    <row r="4" spans="2:11" ht="37.5" customHeight="1" x14ac:dyDescent="0.25">
      <c r="B4" s="34">
        <v>120</v>
      </c>
    </row>
    <row r="5" spans="2:11" ht="48" customHeight="1" thickBot="1" x14ac:dyDescent="0.3">
      <c r="B5" s="35"/>
    </row>
    <row r="6" spans="2:11" ht="37.5" customHeight="1" x14ac:dyDescent="0.25">
      <c r="B6" s="23" t="s">
        <v>23</v>
      </c>
    </row>
    <row r="7" spans="2:11" ht="39" customHeight="1" thickBot="1" x14ac:dyDescent="0.3">
      <c r="B7" s="32">
        <f>StartDate+B4</f>
        <v>44195</v>
      </c>
    </row>
    <row r="8" spans="2:11" ht="32.25" customHeight="1" thickBot="1" x14ac:dyDescent="0.3">
      <c r="B8" s="36"/>
      <c r="C8" s="33" t="s">
        <v>30</v>
      </c>
      <c r="D8" s="33"/>
      <c r="E8" s="33"/>
      <c r="F8" s="33"/>
      <c r="G8" s="33"/>
      <c r="H8" s="33"/>
      <c r="I8" s="33"/>
      <c r="J8" s="33"/>
      <c r="K8" s="33"/>
    </row>
    <row r="9" spans="2:11" ht="30" customHeight="1" x14ac:dyDescent="0.25">
      <c r="B9" s="24" t="s">
        <v>27</v>
      </c>
    </row>
    <row r="10" spans="2:11" ht="41.25" customHeight="1" thickBot="1" x14ac:dyDescent="0.3">
      <c r="B10" s="37">
        <v>98</v>
      </c>
    </row>
    <row r="11" spans="2:11" ht="43.5" customHeight="1" x14ac:dyDescent="0.25">
      <c r="B11" s="24" t="s">
        <v>38</v>
      </c>
    </row>
    <row r="12" spans="2:11" ht="21" customHeight="1" x14ac:dyDescent="0.25">
      <c r="B12" s="64">
        <v>90</v>
      </c>
    </row>
    <row r="13" spans="2:11" ht="18.75" customHeight="1" thickBot="1" x14ac:dyDescent="0.3">
      <c r="B13" s="65"/>
      <c r="J13" s="38"/>
      <c r="K13" s="38"/>
    </row>
    <row r="14" spans="2:11" ht="47.25" customHeight="1" x14ac:dyDescent="0.25">
      <c r="B14" s="25" t="s">
        <v>24</v>
      </c>
      <c r="J14" s="38"/>
      <c r="K14" s="38"/>
    </row>
    <row r="15" spans="2:11" ht="33" customHeight="1" thickBot="1" x14ac:dyDescent="0.7">
      <c r="B15" s="39">
        <f>StartWeight-EndWeight</f>
        <v>8</v>
      </c>
      <c r="J15" s="38"/>
      <c r="K15" s="38"/>
    </row>
    <row r="16" spans="2:11" ht="38.25" customHeight="1" x14ac:dyDescent="0.25">
      <c r="B16" s="26" t="s">
        <v>25</v>
      </c>
    </row>
    <row r="17" spans="2:11" ht="28.2" thickBot="1" x14ac:dyDescent="0.3">
      <c r="B17" s="40">
        <f>EndDate-StartDate</f>
        <v>120</v>
      </c>
    </row>
    <row r="18" spans="2:11" ht="40.5" customHeight="1" x14ac:dyDescent="0.25">
      <c r="B18" s="26" t="s">
        <v>26</v>
      </c>
    </row>
    <row r="19" spans="2:11" ht="21.75" customHeight="1" x14ac:dyDescent="0.25">
      <c r="B19" s="68">
        <f>WeightGoal/B17</f>
        <v>6.6666666666666666E-2</v>
      </c>
    </row>
    <row r="20" spans="2:11" ht="14.4" thickBot="1" x14ac:dyDescent="0.3">
      <c r="B20" s="69"/>
    </row>
    <row r="22" spans="2:11" ht="21.75" customHeight="1" x14ac:dyDescent="0.25">
      <c r="B22" s="27"/>
      <c r="C22" s="60" t="s">
        <v>51</v>
      </c>
      <c r="D22" s="60"/>
      <c r="E22" s="60"/>
      <c r="F22" s="61" t="s">
        <v>50</v>
      </c>
      <c r="G22" s="62"/>
      <c r="H22" s="28"/>
      <c r="I22" s="28"/>
      <c r="J22" s="28"/>
      <c r="K22" s="29"/>
    </row>
    <row r="26" spans="2:11" x14ac:dyDescent="0.25">
      <c r="H26" s="41"/>
    </row>
  </sheetData>
  <sheetProtection formatCells="0" formatColumns="0" formatRows="0" insertColumns="0" insertRows="0" sort="0" autoFilter="0" pivotTables="0"/>
  <mergeCells count="8">
    <mergeCell ref="J2:K2"/>
    <mergeCell ref="C22:E22"/>
    <mergeCell ref="F22:G22"/>
    <mergeCell ref="F1:G1"/>
    <mergeCell ref="B12:B13"/>
    <mergeCell ref="C2:E2"/>
    <mergeCell ref="C1:D1"/>
    <mergeCell ref="B19:B20"/>
  </mergeCells>
  <dataValidations xWindow="230" yWindow="309" count="17">
    <dataValidation allowBlank="1" showInputMessage="1" showErrorMessage="1" prompt="Crie um diário de dieta e exercícios nesta planilha. Insira a data inicial, a data final, o peso inicial e o peso final desejado para calcular a perda de peso. Os gráficos mostram resultados de dieta e exercícios" sqref="B2" xr:uid="{00000000-0002-0000-0000-000000000000}"/>
    <dataValidation allowBlank="1" showInputMessage="1" showErrorMessage="1" prompt="Crie um Diário de Dieta e Exercícios nesta pasta de trabalho. Insira o peso inicial e o peso final desejado para calcular a perda de meta nesta planilha. Os gráficos mostram os resultados da Dieta e Exercício" sqref="A1" xr:uid="{00000000-0002-0000-0000-000001000000}"/>
    <dataValidation allowBlank="1" showInputMessage="1" showErrorMessage="1" prompt="Enter End Date in this cell" sqref="B8" xr:uid="{00000000-0002-0000-0000-000002000000}"/>
    <dataValidation allowBlank="1" showInputMessage="1" showErrorMessage="1" prompt="Digite o peso atual nesta célula_x000a_" sqref="B10" xr:uid="{00000000-0002-0000-0000-000003000000}"/>
    <dataValidation allowBlank="1" showInputMessage="1" showErrorMessage="1" prompt="Digite o peso final nesta célula" sqref="B12:B13" xr:uid="{00000000-0002-0000-0000-000004000000}"/>
    <dataValidation allowBlank="1" showInputMessage="1" showErrorMessage="1" prompt="A perda de meta é calculada automaticamente nesta célula" sqref="B15" xr:uid="{00000000-0002-0000-0000-000005000000}"/>
    <dataValidation allowBlank="1" showInputMessage="1" showErrorMessage="1" prompt="Quantidades de dias a perder são calculados automaticamente nesta célula" sqref="B17" xr:uid="{00000000-0002-0000-0000-000006000000}"/>
    <dataValidation allowBlank="1" showInputMessage="1" showErrorMessage="1" prompt="Perda por dia é calculada automaticamente nesta célula" sqref="B19" xr:uid="{00000000-0002-0000-0000-000007000000}"/>
    <dataValidation allowBlank="1" showInputMessage="1" showErrorMessage="1" prompt="Navigation link to Exercise worksheet" sqref="J1" xr:uid="{00000000-0002-0000-0000-000009000000}"/>
    <dataValidation allowBlank="1" showInputMessage="1" showErrorMessage="1" prompt="Navigation Link to Diet worksheet" sqref="K1" xr:uid="{00000000-0002-0000-0000-00000A000000}"/>
    <dataValidation allowBlank="1" showInputMessage="1" showErrorMessage="1" prompt="A Análise da Dieta é baseada em entradas da planilha Dieta" sqref="C3" xr:uid="{00000000-0002-0000-0000-00000B000000}"/>
    <dataValidation allowBlank="1" showInputMessage="1" showErrorMessage="1" prompt="A Análise de Exercícios é baseada em entradas da planilha de Exercícios" sqref="C8" xr:uid="{00000000-0002-0000-0000-00000C000000}"/>
    <dataValidation allowBlank="1" showInputMessage="1" showErrorMessage="1" prompt="A Dietary Analysis stacked bar chart is in cells C4 to K7" sqref="C4" xr:uid="{00000000-0002-0000-0000-00000D000000}"/>
    <dataValidation allowBlank="1" showInputMessage="1" showErrorMessage="1" prompt="An Exercise Analysis Clustered Column chart showing calories burned and an overlaying line chart showing exercise duration is in cells C9 to K16" sqref="C9" xr:uid="{00000000-0002-0000-0000-00000E000000}"/>
    <dataValidation allowBlank="1" showInputMessage="1" showErrorMessage="1" prompt="Subtitle of this worksheet is in this cell. A Dietary Analysis chart starts in cell C4. An Exercise Analysis chart starts in cell C9" sqref="C2" xr:uid="{00000000-0002-0000-0000-00000F000000}"/>
    <dataValidation allowBlank="1" showInputMessage="1" showErrorMessage="1" prompt="Digite a data final nesta célula" sqref="B7" xr:uid="{D4FC4B32-6793-45F8-825C-552E3F2C52E5}"/>
    <dataValidation allowBlank="1" showInputMessage="1" showErrorMessage="1" prompt="O título desta planilha está nesta célula. Selecione a célula J1 para navegar até a planilha de exercícios e a célula K1 para navegar até a planilha de dieta" sqref="C1:D1" xr:uid="{E58066E4-3B91-474A-83CB-8F6E00CBB61C}"/>
  </dataValidations>
  <hyperlinks>
    <hyperlink ref="J1" location="EXERCISE!A1" tooltip="Select to view Exercise worksheet" display="Exercise" xr:uid="{00000000-0004-0000-0000-000000000000}"/>
    <hyperlink ref="K1" location="DIET!A1" tooltip="Select to view Diet worksheet" display="Diet" xr:uid="{00000000-0004-0000-0000-000001000000}"/>
    <hyperlink ref="F22:G22" r:id="rId1" display="tudoexcel.com.br" xr:uid="{7428A965-8036-4826-87FC-E8D1E987FF62}"/>
    <hyperlink ref="F1:G1" r:id="rId2" display="Ver Mais Planilhas" xr:uid="{BCA0AE16-B1D2-4B98-B939-19B77BA773CF}"/>
    <hyperlink ref="J2:K2" location="Donate!A1" display="Donate" xr:uid="{D72DFA07-B609-4DE1-A30B-1E5A916DAB2C}"/>
  </hyperlinks>
  <printOptions horizontalCentered="1"/>
  <pageMargins left="0.4" right="0.4" top="0.4" bottom="0.4"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499984740745262"/>
    <pageSetUpPr autoPageBreaks="0" fitToPage="1"/>
  </sheetPr>
  <dimension ref="B1:I20"/>
  <sheetViews>
    <sheetView showGridLines="0" workbookViewId="0">
      <selection activeCell="N5" sqref="N5"/>
    </sheetView>
  </sheetViews>
  <sheetFormatPr defaultRowHeight="32.25" customHeight="1" x14ac:dyDescent="0.25"/>
  <cols>
    <col min="1" max="1" width="2.59765625" customWidth="1"/>
    <col min="2" max="2" width="15.59765625" customWidth="1"/>
    <col min="3" max="3" width="12.5" customWidth="1"/>
    <col min="4" max="4" width="17.19921875" customWidth="1"/>
    <col min="5" max="5" width="13.59765625" customWidth="1"/>
    <col min="6" max="6" width="17.59765625" bestFit="1" customWidth="1"/>
    <col min="7" max="7" width="13.5" bestFit="1" customWidth="1"/>
    <col min="8" max="8" width="13.3984375" bestFit="1" customWidth="1"/>
    <col min="9" max="9" width="25.3984375" customWidth="1"/>
    <col min="10" max="10" width="2.59765625" customWidth="1"/>
  </cols>
  <sheetData>
    <row r="1" spans="2:9" ht="37.5" customHeight="1" x14ac:dyDescent="0.85">
      <c r="B1" s="15" t="s">
        <v>20</v>
      </c>
      <c r="C1" s="15"/>
      <c r="D1" s="15"/>
      <c r="E1" s="15"/>
      <c r="F1" s="15"/>
      <c r="G1" s="11" t="s">
        <v>7</v>
      </c>
      <c r="H1" s="11" t="s">
        <v>5</v>
      </c>
      <c r="I1" s="78" t="s">
        <v>75</v>
      </c>
    </row>
    <row r="2" spans="2:9" ht="35.25" customHeight="1" x14ac:dyDescent="0.25">
      <c r="B2" s="9" t="str">
        <f>Subtitle</f>
        <v>Tabela de Dieta e Exercícios</v>
      </c>
      <c r="C2" s="1"/>
      <c r="D2" s="1"/>
      <c r="E2" s="1"/>
      <c r="F2" s="1"/>
      <c r="G2" s="1"/>
      <c r="H2" s="1"/>
      <c r="I2" s="1"/>
    </row>
    <row r="3" spans="2:9" ht="21" customHeight="1" x14ac:dyDescent="0.25">
      <c r="B3" s="16" t="s">
        <v>8</v>
      </c>
      <c r="C3" s="17" t="s">
        <v>9</v>
      </c>
      <c r="D3" s="18" t="s">
        <v>10</v>
      </c>
      <c r="E3" s="19" t="s">
        <v>11</v>
      </c>
      <c r="F3" s="19" t="s">
        <v>12</v>
      </c>
      <c r="G3" s="19" t="s">
        <v>13</v>
      </c>
      <c r="H3" s="19" t="s">
        <v>14</v>
      </c>
      <c r="I3" s="18" t="s">
        <v>15</v>
      </c>
    </row>
    <row r="4" spans="2:9" ht="32.25" customHeight="1" x14ac:dyDescent="0.25">
      <c r="B4" s="12">
        <v>44075</v>
      </c>
      <c r="C4" s="50">
        <v>0.29166666666666669</v>
      </c>
      <c r="D4" s="8" t="s">
        <v>28</v>
      </c>
      <c r="E4" s="14">
        <v>1</v>
      </c>
      <c r="F4" s="14">
        <v>0</v>
      </c>
      <c r="G4" s="14">
        <v>0</v>
      </c>
      <c r="H4" s="14">
        <v>0</v>
      </c>
      <c r="I4" s="8" t="s">
        <v>29</v>
      </c>
    </row>
    <row r="5" spans="2:9" ht="32.25" customHeight="1" x14ac:dyDescent="0.25">
      <c r="B5" s="12">
        <v>44075</v>
      </c>
      <c r="C5" s="50">
        <v>0.33333333333333331</v>
      </c>
      <c r="D5" s="8" t="s">
        <v>35</v>
      </c>
      <c r="E5" s="14">
        <v>10</v>
      </c>
      <c r="F5" s="14">
        <v>10</v>
      </c>
      <c r="G5" s="14">
        <v>2</v>
      </c>
      <c r="H5" s="14">
        <v>10</v>
      </c>
      <c r="I5" s="8" t="s">
        <v>32</v>
      </c>
    </row>
    <row r="6" spans="2:9" ht="32.25" customHeight="1" x14ac:dyDescent="0.25">
      <c r="B6" s="12">
        <v>44076</v>
      </c>
      <c r="C6" s="50">
        <v>0.5</v>
      </c>
      <c r="D6" s="8" t="s">
        <v>34</v>
      </c>
      <c r="E6" s="14">
        <v>283</v>
      </c>
      <c r="F6" s="14">
        <v>46</v>
      </c>
      <c r="G6" s="14">
        <v>18</v>
      </c>
      <c r="H6" s="14">
        <v>3.5</v>
      </c>
      <c r="I6" s="8" t="s">
        <v>33</v>
      </c>
    </row>
    <row r="7" spans="2:9" ht="32.25" customHeight="1" x14ac:dyDescent="0.25">
      <c r="B7" s="12">
        <v>44076</v>
      </c>
      <c r="C7" s="50">
        <v>0.79166666666666663</v>
      </c>
      <c r="D7" s="8" t="s">
        <v>36</v>
      </c>
      <c r="E7" s="14">
        <v>500</v>
      </c>
      <c r="F7" s="14">
        <v>42</v>
      </c>
      <c r="G7" s="14">
        <v>35</v>
      </c>
      <c r="H7" s="14">
        <v>25</v>
      </c>
      <c r="I7" s="8" t="s">
        <v>0</v>
      </c>
    </row>
    <row r="8" spans="2:9" ht="32.25" customHeight="1" x14ac:dyDescent="0.25">
      <c r="B8" s="12">
        <v>44083</v>
      </c>
      <c r="C8" s="50">
        <v>0.29166666666666669</v>
      </c>
      <c r="D8" s="8" t="s">
        <v>28</v>
      </c>
      <c r="E8" s="14">
        <v>1</v>
      </c>
      <c r="F8" s="14">
        <v>0</v>
      </c>
      <c r="G8" s="14">
        <v>0</v>
      </c>
      <c r="H8" s="14">
        <v>0</v>
      </c>
      <c r="I8" s="8" t="s">
        <v>29</v>
      </c>
    </row>
    <row r="9" spans="2:9" ht="32.25" customHeight="1" x14ac:dyDescent="0.25">
      <c r="B9" s="12"/>
      <c r="C9" s="50"/>
      <c r="D9" s="8"/>
      <c r="E9" s="14"/>
      <c r="F9" s="14"/>
      <c r="G9" s="14"/>
      <c r="H9" s="14"/>
      <c r="I9" s="8"/>
    </row>
    <row r="10" spans="2:9" ht="32.25" customHeight="1" x14ac:dyDescent="0.25">
      <c r="B10" s="12"/>
      <c r="C10" s="50"/>
      <c r="D10" s="8"/>
      <c r="E10" s="14"/>
      <c r="F10" s="14"/>
      <c r="G10" s="14"/>
      <c r="H10" s="14"/>
      <c r="I10" s="8"/>
    </row>
    <row r="11" spans="2:9" ht="32.25" customHeight="1" x14ac:dyDescent="0.25">
      <c r="B11" s="12"/>
      <c r="C11" s="50"/>
      <c r="D11" s="8"/>
      <c r="E11" s="14"/>
      <c r="F11" s="14"/>
      <c r="G11" s="14"/>
      <c r="H11" s="14"/>
      <c r="I11" s="8"/>
    </row>
    <row r="12" spans="2:9" ht="32.25" customHeight="1" x14ac:dyDescent="0.25">
      <c r="B12" s="12"/>
      <c r="C12" s="50"/>
      <c r="D12" s="8"/>
      <c r="E12" s="14"/>
      <c r="F12" s="14"/>
      <c r="G12" s="14"/>
      <c r="H12" s="14"/>
      <c r="I12" s="8"/>
    </row>
    <row r="13" spans="2:9" ht="32.25" customHeight="1" x14ac:dyDescent="0.25">
      <c r="B13" s="12"/>
      <c r="C13" s="50"/>
      <c r="D13" s="8"/>
      <c r="E13" s="14"/>
      <c r="F13" s="14"/>
      <c r="G13" s="14"/>
      <c r="H13" s="14"/>
      <c r="I13" s="8"/>
    </row>
    <row r="14" spans="2:9" ht="32.25" customHeight="1" x14ac:dyDescent="0.25">
      <c r="B14" s="12"/>
      <c r="C14" s="50"/>
      <c r="D14" s="8"/>
      <c r="E14" s="14"/>
      <c r="F14" s="14"/>
      <c r="G14" s="14"/>
      <c r="H14" s="14"/>
      <c r="I14" s="8"/>
    </row>
    <row r="15" spans="2:9" ht="32.25" customHeight="1" x14ac:dyDescent="0.25">
      <c r="B15" s="12"/>
      <c r="C15" s="50"/>
      <c r="D15" s="8"/>
      <c r="E15" s="14"/>
      <c r="F15" s="14"/>
      <c r="G15" s="14"/>
      <c r="H15" s="14"/>
      <c r="I15" s="8"/>
    </row>
    <row r="16" spans="2:9" ht="32.25" customHeight="1" x14ac:dyDescent="0.25">
      <c r="B16" s="13"/>
      <c r="C16" s="51"/>
      <c r="D16" s="8"/>
      <c r="E16" s="14"/>
      <c r="F16" s="14"/>
      <c r="G16" s="14"/>
      <c r="H16" s="14"/>
      <c r="I16" s="8"/>
    </row>
    <row r="17" spans="2:9" ht="32.25" customHeight="1" x14ac:dyDescent="0.25">
      <c r="B17" s="13"/>
      <c r="C17" s="51"/>
      <c r="E17" s="14"/>
      <c r="F17" s="14"/>
      <c r="G17" s="14"/>
      <c r="H17" s="14"/>
    </row>
    <row r="18" spans="2:9" ht="32.25" customHeight="1" x14ac:dyDescent="0.25">
      <c r="B18" s="13"/>
      <c r="C18" s="51"/>
      <c r="E18" s="14"/>
      <c r="F18" s="14"/>
      <c r="G18" s="14"/>
      <c r="H18" s="14"/>
    </row>
    <row r="19" spans="2:9" ht="32.25" customHeight="1" x14ac:dyDescent="0.25">
      <c r="B19" s="12"/>
      <c r="C19" s="51"/>
      <c r="D19" s="8"/>
      <c r="E19" s="14"/>
      <c r="F19" s="14"/>
      <c r="G19" s="14"/>
      <c r="H19" s="14"/>
      <c r="I19" s="8"/>
    </row>
    <row r="20" spans="2:9" ht="32.25" customHeight="1" x14ac:dyDescent="0.25">
      <c r="B20" s="13"/>
      <c r="C20" s="51"/>
      <c r="D20" s="8"/>
      <c r="E20" s="14"/>
      <c r="F20" s="14"/>
      <c r="G20" s="14"/>
      <c r="H20" s="14"/>
      <c r="I20" s="8"/>
    </row>
  </sheetData>
  <dataValidations xWindow="788" yWindow="402" count="10">
    <dataValidation allowBlank="1" showInputMessage="1" showErrorMessage="1" prompt="Navigation link to Goals worksheet" sqref="G1" xr:uid="{00000000-0002-0000-0100-000000000000}"/>
    <dataValidation allowBlank="1" showInputMessage="1" showErrorMessage="1" prompt="Navigation link to Exercise worksheet" sqref="H1" xr:uid="{00000000-0002-0000-0100-000001000000}"/>
    <dataValidation allowBlank="1" showInputMessage="1" showErrorMessage="1" prompt="Insira o total de calorias nesta coluna sob este título" sqref="E3" xr:uid="{00000000-0002-0000-0100-000005000000}"/>
    <dataValidation allowBlank="1" showInputMessage="1" showErrorMessage="1" prompt="Digite total de carboidratos nesta coluna sob este título" sqref="F3" xr:uid="{00000000-0002-0000-0100-000006000000}"/>
    <dataValidation allowBlank="1" showInputMessage="1" showErrorMessage="1" prompt="Digite a Proteína total nesta coluna sob este título" sqref="G3" xr:uid="{00000000-0002-0000-0100-000007000000}"/>
    <dataValidation allowBlank="1" showInputMessage="1" showErrorMessage="1" prompt="Digite o total de Gordura nesta coluna sob este título" sqref="H3" xr:uid="{00000000-0002-0000-0100-000008000000}"/>
    <dataValidation allowBlank="1" showInputMessage="1" showErrorMessage="1" prompt="Insira notas nesta coluna sob este título" sqref="I3" xr:uid="{00000000-0002-0000-0100-000009000000}"/>
    <dataValidation allowBlank="1" sqref="A1" xr:uid="{00000000-0002-0000-0100-00000A000000}"/>
    <dataValidation allowBlank="1" showInputMessage="1" showErrorMessage="1" prompt="O título desta planilha está nesta célula. Selecione a célula G1 para navegar até a planilha Metas e a célula H1 para navegar até a planilha Exercício" sqref="B1" xr:uid="{00000000-0002-0000-0100-00000B000000}"/>
    <dataValidation allowBlank="1" showInputMessage="1" showErrorMessage="1" prompt="Subtitle of this worksheet is in this cell. Enter diet information in the table below" sqref="B2" xr:uid="{00000000-0002-0000-0100-00000C000000}"/>
  </dataValidations>
  <hyperlinks>
    <hyperlink ref="G1" location="GOALS!A1" tooltip="Select to view Goals worksheet" display="Goals" xr:uid="{00000000-0004-0000-0100-000000000000}"/>
    <hyperlink ref="H1" location="EXERCISE!A1" tooltip="Select to view Exercise worksheet" display="Exercise" xr:uid="{00000000-0004-0000-0100-000001000000}"/>
    <hyperlink ref="I1" location="Donate!A1" display="Donate" xr:uid="{74CCEAE1-A5BF-4533-9C85-87A3DB403776}"/>
  </hyperlinks>
  <printOptions horizontalCentered="1"/>
  <pageMargins left="0.4" right="0.4" top="0.4" bottom="0.4" header="0.3" footer="0.3"/>
  <pageSetup scale="72" fitToHeight="0" orientation="portrait" r:id="rId1"/>
  <headerFooter differentFirst="1">
    <oddFoote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499984740745262"/>
    <pageSetUpPr autoPageBreaks="0" fitToPage="1"/>
  </sheetPr>
  <dimension ref="B1:G22"/>
  <sheetViews>
    <sheetView workbookViewId="0">
      <selection activeCell="G2" sqref="G2"/>
    </sheetView>
  </sheetViews>
  <sheetFormatPr defaultColWidth="9" defaultRowHeight="32.25" customHeight="1" x14ac:dyDescent="0.25"/>
  <cols>
    <col min="1" max="1" width="2.59765625" style="42" customWidth="1"/>
    <col min="2" max="2" width="13.69921875" style="42" customWidth="1"/>
    <col min="3" max="3" width="22.3984375" style="42" bestFit="1" customWidth="1"/>
    <col min="4" max="4" width="23" style="42" customWidth="1"/>
    <col min="5" max="5" width="36.69921875" style="42" customWidth="1"/>
    <col min="6" max="7" width="12.59765625" style="42" customWidth="1"/>
    <col min="8" max="16384" width="9" style="42"/>
  </cols>
  <sheetData>
    <row r="1" spans="2:7" s="31" customFormat="1" ht="37.5" customHeight="1" x14ac:dyDescent="0.85">
      <c r="B1" s="67" t="s">
        <v>19</v>
      </c>
      <c r="C1" s="67"/>
      <c r="D1" s="21"/>
      <c r="E1" s="49" t="s">
        <v>49</v>
      </c>
      <c r="F1" s="30" t="s">
        <v>6</v>
      </c>
      <c r="G1" s="30" t="s">
        <v>7</v>
      </c>
    </row>
    <row r="2" spans="2:7" s="31" customFormat="1" ht="35.25" customHeight="1" x14ac:dyDescent="0.25">
      <c r="B2" s="70" t="str">
        <f>Subtitle</f>
        <v>Tabela de Dieta e Exercícios</v>
      </c>
      <c r="C2" s="70"/>
      <c r="D2"/>
      <c r="E2"/>
      <c r="F2" s="42"/>
      <c r="G2" s="79" t="s">
        <v>75</v>
      </c>
    </row>
    <row r="3" spans="2:7" ht="21" customHeight="1" x14ac:dyDescent="0.25">
      <c r="B3" s="43" t="s">
        <v>8</v>
      </c>
      <c r="C3" s="44" t="s">
        <v>17</v>
      </c>
      <c r="D3" s="44" t="s">
        <v>18</v>
      </c>
      <c r="E3" s="45" t="s">
        <v>15</v>
      </c>
    </row>
    <row r="4" spans="2:7" ht="32.25" customHeight="1" x14ac:dyDescent="0.25">
      <c r="B4" s="46">
        <v>44075</v>
      </c>
      <c r="C4" s="42">
        <v>30</v>
      </c>
      <c r="D4" s="42">
        <v>120</v>
      </c>
      <c r="E4" s="42" t="s">
        <v>45</v>
      </c>
    </row>
    <row r="5" spans="2:7" ht="32.25" customHeight="1" x14ac:dyDescent="0.25">
      <c r="B5" s="46">
        <f>B4+1</f>
        <v>44076</v>
      </c>
      <c r="C5" s="47">
        <v>60</v>
      </c>
      <c r="D5" s="47">
        <v>180</v>
      </c>
      <c r="E5" s="48" t="s">
        <v>46</v>
      </c>
    </row>
    <row r="6" spans="2:7" ht="32.25" customHeight="1" x14ac:dyDescent="0.25">
      <c r="B6" s="46"/>
      <c r="C6" s="47"/>
      <c r="D6" s="47"/>
      <c r="E6" s="48"/>
    </row>
    <row r="7" spans="2:7" ht="32.25" customHeight="1" x14ac:dyDescent="0.25">
      <c r="B7" s="46"/>
      <c r="C7" s="47"/>
      <c r="D7" s="47"/>
      <c r="E7" s="48"/>
    </row>
    <row r="8" spans="2:7" ht="32.25" customHeight="1" x14ac:dyDescent="0.25">
      <c r="B8" s="46"/>
      <c r="C8" s="47"/>
      <c r="D8" s="47"/>
      <c r="E8" s="48"/>
    </row>
    <row r="9" spans="2:7" ht="32.25" customHeight="1" x14ac:dyDescent="0.25">
      <c r="B9" s="46"/>
      <c r="C9" s="47"/>
      <c r="D9" s="47"/>
      <c r="E9" s="48"/>
    </row>
    <row r="10" spans="2:7" ht="32.25" customHeight="1" x14ac:dyDescent="0.25">
      <c r="B10" s="46"/>
      <c r="C10" s="47"/>
      <c r="D10" s="47"/>
      <c r="E10" s="48"/>
    </row>
    <row r="11" spans="2:7" ht="32.25" customHeight="1" x14ac:dyDescent="0.25">
      <c r="B11" s="46"/>
      <c r="C11" s="47"/>
      <c r="D11" s="47"/>
      <c r="E11" s="48"/>
    </row>
    <row r="12" spans="2:7" ht="32.25" customHeight="1" x14ac:dyDescent="0.25">
      <c r="B12" s="46"/>
      <c r="C12" s="47"/>
      <c r="D12" s="47"/>
      <c r="E12" s="48"/>
    </row>
    <row r="13" spans="2:7" ht="32.25" customHeight="1" x14ac:dyDescent="0.25">
      <c r="B13" s="46"/>
      <c r="C13" s="47"/>
      <c r="D13" s="47"/>
      <c r="E13" s="48"/>
    </row>
    <row r="14" spans="2:7" ht="32.25" customHeight="1" x14ac:dyDescent="0.25">
      <c r="B14" s="46"/>
      <c r="C14" s="47"/>
      <c r="D14" s="47"/>
      <c r="E14" s="48"/>
    </row>
    <row r="15" spans="2:7" ht="32.25" customHeight="1" x14ac:dyDescent="0.25">
      <c r="B15" s="46"/>
      <c r="C15" s="47"/>
      <c r="D15" s="47"/>
      <c r="E15" s="48"/>
    </row>
    <row r="16" spans="2:7" ht="32.25" customHeight="1" x14ac:dyDescent="0.25">
      <c r="B16" s="46"/>
      <c r="C16" s="47"/>
      <c r="D16" s="47"/>
      <c r="E16" s="48"/>
    </row>
    <row r="17" spans="2:5" ht="32.25" customHeight="1" x14ac:dyDescent="0.25">
      <c r="B17" s="46"/>
      <c r="C17" s="47"/>
      <c r="D17" s="47"/>
      <c r="E17" s="48"/>
    </row>
    <row r="18" spans="2:5" ht="32.25" customHeight="1" x14ac:dyDescent="0.25">
      <c r="B18" s="46"/>
      <c r="C18" s="47"/>
      <c r="D18" s="47"/>
      <c r="E18" s="48"/>
    </row>
    <row r="19" spans="2:5" ht="32.25" customHeight="1" x14ac:dyDescent="0.25">
      <c r="B19" s="46"/>
      <c r="C19" s="47"/>
      <c r="D19" s="47"/>
      <c r="E19" s="48"/>
    </row>
    <row r="20" spans="2:5" ht="32.25" customHeight="1" x14ac:dyDescent="0.25">
      <c r="B20" s="46"/>
      <c r="C20" s="47"/>
      <c r="D20" s="47"/>
      <c r="E20" s="48"/>
    </row>
    <row r="21" spans="2:5" ht="32.25" customHeight="1" x14ac:dyDescent="0.25">
      <c r="B21" s="46"/>
      <c r="C21" s="47"/>
      <c r="D21" s="47"/>
      <c r="E21" s="48"/>
    </row>
    <row r="22" spans="2:5" ht="32.25" customHeight="1" x14ac:dyDescent="0.25">
      <c r="B22" s="46"/>
      <c r="C22" s="47"/>
      <c r="D22" s="47"/>
      <c r="E22" s="48"/>
    </row>
  </sheetData>
  <sheetProtection formatCells="0" formatColumns="0" formatRows="0" insertColumns="0" insertRows="0" sort="0" autoFilter="0" pivotTables="0"/>
  <mergeCells count="2">
    <mergeCell ref="B1:C1"/>
    <mergeCell ref="B2:C2"/>
  </mergeCells>
  <dataValidations count="3">
    <dataValidation allowBlank="1" showInputMessage="1" showErrorMessage="1" prompt="Acompanhe os exercícios usando esta planilha. Insira as informações do exercício na tabela Exercício. As informações das últimas duas semanas serão exibidas no gráfico de Análise de Exercícios na planilha Metas" sqref="A1" xr:uid="{00000000-0002-0000-0200-000000000000}"/>
    <dataValidation allowBlank="1" showInputMessage="1" showErrorMessage="1" prompt="Navigation link to Diet worksheet" sqref="F1" xr:uid="{00000000-0002-0000-0200-000003000000}"/>
    <dataValidation allowBlank="1" showInputMessage="1" showErrorMessage="1" prompt="Navigation link to Goals worksheet" sqref="G1" xr:uid="{00000000-0002-0000-0200-000004000000}"/>
  </dataValidations>
  <hyperlinks>
    <hyperlink ref="F1" location="DIET!A1" tooltip="Select to view Diet worksheet" display="Diet" xr:uid="{00000000-0004-0000-0200-000000000000}"/>
    <hyperlink ref="G1" location="GOALS!A1" tooltip="Select to view Goals worksheet" display="Goals" xr:uid="{00000000-0004-0000-0200-000001000000}"/>
    <hyperlink ref="E1" r:id="rId1" display="Outras Planilhas" xr:uid="{2C0C37D6-6753-4211-8B0C-D8E7061A79D0}"/>
    <hyperlink ref="G2" location="Donate!A1" display="Donate" xr:uid="{3FA42D2D-A95F-4D95-A4F7-A3964A71A032}"/>
  </hyperlinks>
  <printOptions horizontalCentered="1"/>
  <pageMargins left="0.4" right="0.4" top="0.4" bottom="0.4" header="0.3" footer="0.3"/>
  <pageSetup scale="73" fitToHeight="0" orientation="portrait" r:id="rId2"/>
  <headerFooter differentFirst="1">
    <oddFooter>Page &amp;P of &amp;N</oddFooter>
  </headerFooter>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0800E-25BB-40A7-82D5-B8140AA1BEA2}">
  <sheetPr>
    <tabColor rgb="FFFFFF00"/>
  </sheetPr>
  <dimension ref="A1:B17"/>
  <sheetViews>
    <sheetView workbookViewId="0">
      <selection activeCell="B7" sqref="B7"/>
    </sheetView>
  </sheetViews>
  <sheetFormatPr defaultRowHeight="13.8" x14ac:dyDescent="0.25"/>
  <cols>
    <col min="1" max="1" width="49.69921875" customWidth="1"/>
    <col min="2" max="2" width="34.59765625" customWidth="1"/>
  </cols>
  <sheetData>
    <row r="1" spans="1:2" ht="32.25" customHeight="1" x14ac:dyDescent="0.25">
      <c r="A1" s="53" t="s">
        <v>53</v>
      </c>
      <c r="B1" s="54"/>
    </row>
    <row r="2" spans="1:2" ht="21.9" customHeight="1" x14ac:dyDescent="0.25">
      <c r="A2" s="58" t="s">
        <v>54</v>
      </c>
      <c r="B2" s="55" t="s">
        <v>55</v>
      </c>
    </row>
    <row r="3" spans="1:2" ht="21.9" customHeight="1" x14ac:dyDescent="0.25">
      <c r="A3" s="58" t="s">
        <v>56</v>
      </c>
      <c r="B3" s="56" t="s">
        <v>50</v>
      </c>
    </row>
    <row r="4" spans="1:2" ht="21.9" customHeight="1" x14ac:dyDescent="0.25">
      <c r="A4" s="58" t="s">
        <v>57</v>
      </c>
      <c r="B4" s="54"/>
    </row>
    <row r="5" spans="1:2" ht="21.9" customHeight="1" x14ac:dyDescent="0.25">
      <c r="A5" s="58" t="s">
        <v>58</v>
      </c>
      <c r="B5" s="57"/>
    </row>
    <row r="6" spans="1:2" ht="21.9" customHeight="1" x14ac:dyDescent="0.25">
      <c r="A6" s="58" t="s">
        <v>59</v>
      </c>
      <c r="B6" s="57"/>
    </row>
    <row r="7" spans="1:2" ht="21.9" customHeight="1" x14ac:dyDescent="0.25">
      <c r="A7" s="58" t="s">
        <v>60</v>
      </c>
      <c r="B7" s="57"/>
    </row>
    <row r="8" spans="1:2" ht="21.9" customHeight="1" x14ac:dyDescent="0.25">
      <c r="A8" s="58" t="s">
        <v>61</v>
      </c>
      <c r="B8" s="57"/>
    </row>
    <row r="9" spans="1:2" ht="21.9" customHeight="1" x14ac:dyDescent="0.25">
      <c r="A9" s="58" t="s">
        <v>62</v>
      </c>
      <c r="B9" s="57"/>
    </row>
    <row r="10" spans="1:2" ht="21.9" customHeight="1" x14ac:dyDescent="0.25">
      <c r="A10" s="58" t="s">
        <v>63</v>
      </c>
      <c r="B10" s="57"/>
    </row>
    <row r="11" spans="1:2" ht="21.9" customHeight="1" x14ac:dyDescent="0.25">
      <c r="A11" s="58" t="s">
        <v>64</v>
      </c>
      <c r="B11" s="57"/>
    </row>
    <row r="12" spans="1:2" ht="21.9" customHeight="1" x14ac:dyDescent="0.25">
      <c r="A12" s="58" t="s">
        <v>65</v>
      </c>
      <c r="B12" s="57"/>
    </row>
    <row r="13" spans="1:2" ht="21.9" customHeight="1" x14ac:dyDescent="0.25">
      <c r="A13" s="58" t="s">
        <v>66</v>
      </c>
      <c r="B13" s="57"/>
    </row>
    <row r="14" spans="1:2" ht="21.9" customHeight="1" x14ac:dyDescent="0.25">
      <c r="A14" s="58" t="s">
        <v>67</v>
      </c>
      <c r="B14" s="57"/>
    </row>
    <row r="15" spans="1:2" ht="21.9" customHeight="1" x14ac:dyDescent="0.25">
      <c r="A15" s="59"/>
    </row>
    <row r="16" spans="1:2" ht="21.9" customHeight="1" x14ac:dyDescent="0.25">
      <c r="A16" s="59"/>
    </row>
    <row r="17" spans="1:1" ht="21.9" customHeight="1" x14ac:dyDescent="0.25">
      <c r="A17" s="59"/>
    </row>
  </sheetData>
  <sheetProtection algorithmName="SHA-512" hashValue="BHWHXU8DFrZfTRO3tHyxeapUmJJaW6gM51FquniiEFIjdk2O30YP6Yy9N7edgDjZ9VOw/m6a3suxpm9zgX9U3g==" saltValue="EO3GnKUXxe/DwDSvxGdpSQ==" spinCount="100000" sheet="1" objects="1" scenarios="1" formatCells="0" formatColumns="0" formatRows="0" insertColumns="0" insertRows="0" sort="0" autoFilter="0" pivotTables="0"/>
  <hyperlinks>
    <hyperlink ref="A2" r:id="rId1" xr:uid="{F5687D1D-831F-419B-A6FA-13525CDE3697}"/>
    <hyperlink ref="A3" r:id="rId2" xr:uid="{F752A9F0-23EF-4E66-9E3D-DE76BAD7B390}"/>
    <hyperlink ref="A4" r:id="rId3" xr:uid="{7D77B66C-8890-43B5-834D-4AE215D2E7FB}"/>
    <hyperlink ref="A5" r:id="rId4" xr:uid="{1DBE0093-5B1D-48CC-8CCA-6918EDE6C90E}"/>
    <hyperlink ref="A7" r:id="rId5" xr:uid="{F4C17490-F4A4-4208-A94C-073D8F950CA5}"/>
    <hyperlink ref="A8" r:id="rId6" xr:uid="{B9474532-DA81-441E-9B42-96CEF2295103}"/>
    <hyperlink ref="A9" r:id="rId7" xr:uid="{9F0C66AD-AEAF-401B-B70F-252969104508}"/>
    <hyperlink ref="A10" r:id="rId8" xr:uid="{F59D53CF-7559-4B5D-9F52-A228189101B1}"/>
    <hyperlink ref="A11" r:id="rId9" display="Planilha de Gastos Domésticos" xr:uid="{E174E470-E6F4-4D19-81F8-72DA45E44979}"/>
    <hyperlink ref="A12" r:id="rId10" xr:uid="{C368A256-4FD6-46AD-BD5D-2228AB0FB9B4}"/>
    <hyperlink ref="A13" r:id="rId11" xr:uid="{4AD749F6-D0FB-4996-9358-98533B0A29AB}"/>
    <hyperlink ref="A14" r:id="rId12" xr:uid="{064865D3-FA61-440A-BE42-A18C8AA29E18}"/>
    <hyperlink ref="A6" r:id="rId13" xr:uid="{29FBBCC6-EBDB-488D-9D81-C05212FE41F8}"/>
    <hyperlink ref="B3" r:id="rId14" xr:uid="{DE722397-7D0D-48D4-AB64-B9A9AA24D4CA}"/>
  </hyperlinks>
  <pageMargins left="0.511811024" right="0.511811024" top="0.78740157499999996" bottom="0.78740157499999996" header="0.31496062000000002" footer="0.31496062000000002"/>
  <pageSetup paperSize="9" orientation="portrait" r:id="rId15"/>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ED4C4-B018-434D-BA35-8F740019CB72}">
  <dimension ref="B1:B16"/>
  <sheetViews>
    <sheetView workbookViewId="0"/>
  </sheetViews>
  <sheetFormatPr defaultRowHeight="13.8" x14ac:dyDescent="0.25"/>
  <cols>
    <col min="2" max="2" width="76.296875" customWidth="1"/>
  </cols>
  <sheetData>
    <row r="1" spans="2:2" ht="14.4" x14ac:dyDescent="0.3">
      <c r="B1" s="72"/>
    </row>
    <row r="2" spans="2:2" ht="22.05" customHeight="1" x14ac:dyDescent="0.25">
      <c r="B2" s="73" t="s">
        <v>68</v>
      </c>
    </row>
    <row r="3" spans="2:2" ht="22.05" customHeight="1" x14ac:dyDescent="0.25">
      <c r="B3" s="74" t="s">
        <v>69</v>
      </c>
    </row>
    <row r="4" spans="2:2" ht="22.05" customHeight="1" x14ac:dyDescent="0.25">
      <c r="B4" s="74"/>
    </row>
    <row r="5" spans="2:2" ht="22.05" customHeight="1" x14ac:dyDescent="0.25">
      <c r="B5" s="74" t="s">
        <v>70</v>
      </c>
    </row>
    <row r="6" spans="2:2" ht="22.05" customHeight="1" x14ac:dyDescent="0.25">
      <c r="B6" s="74"/>
    </row>
    <row r="7" spans="2:2" ht="22.05" customHeight="1" x14ac:dyDescent="0.25">
      <c r="B7" s="74"/>
    </row>
    <row r="8" spans="2:2" ht="22.05" customHeight="1" x14ac:dyDescent="0.25">
      <c r="B8" s="74" t="s">
        <v>71</v>
      </c>
    </row>
    <row r="9" spans="2:2" ht="22.05" customHeight="1" x14ac:dyDescent="0.25">
      <c r="B9" s="74"/>
    </row>
    <row r="10" spans="2:2" ht="22.05" customHeight="1" x14ac:dyDescent="0.25">
      <c r="B10" s="75" t="s">
        <v>72</v>
      </c>
    </row>
    <row r="11" spans="2:2" ht="22.05" customHeight="1" x14ac:dyDescent="0.3">
      <c r="B11" s="72"/>
    </row>
    <row r="12" spans="2:2" ht="22.05" customHeight="1" x14ac:dyDescent="0.25">
      <c r="B12" s="76" t="s">
        <v>73</v>
      </c>
    </row>
    <row r="13" spans="2:2" ht="22.05" customHeight="1" x14ac:dyDescent="0.25">
      <c r="B13" s="76"/>
    </row>
    <row r="14" spans="2:2" ht="22.05" customHeight="1" x14ac:dyDescent="0.25">
      <c r="B14" s="74" t="s">
        <v>74</v>
      </c>
    </row>
    <row r="15" spans="2:2" ht="22.05" customHeight="1" x14ac:dyDescent="0.25">
      <c r="B15" s="74"/>
    </row>
    <row r="16" spans="2:2" ht="22.05" customHeight="1" x14ac:dyDescent="0.25">
      <c r="B16" s="74"/>
    </row>
  </sheetData>
  <mergeCells count="5">
    <mergeCell ref="B3:B4"/>
    <mergeCell ref="B5:B7"/>
    <mergeCell ref="B8:B9"/>
    <mergeCell ref="B12:B13"/>
    <mergeCell ref="B14:B16"/>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B2:J36"/>
  <sheetViews>
    <sheetView showGridLines="0" workbookViewId="0">
      <selection activeCell="L10" sqref="L10"/>
    </sheetView>
  </sheetViews>
  <sheetFormatPr defaultColWidth="9" defaultRowHeight="13.8" x14ac:dyDescent="0.25"/>
  <cols>
    <col min="1" max="1" width="1.59765625" customWidth="1"/>
    <col min="2" max="2" width="21.5" customWidth="1"/>
    <col min="3" max="3" width="2.8984375" customWidth="1"/>
    <col min="4" max="4" width="8.59765625" customWidth="1"/>
    <col min="5" max="5" width="6" customWidth="1"/>
    <col min="6" max="6" width="24.8984375" customWidth="1"/>
    <col min="7" max="7" width="26.09765625" customWidth="1"/>
    <col min="8" max="8" width="18.09765625" customWidth="1"/>
    <col min="9" max="9" width="10.3984375" customWidth="1"/>
    <col min="10" max="10" width="4.8984375" customWidth="1"/>
  </cols>
  <sheetData>
    <row r="2" spans="2:10" ht="27.6" x14ac:dyDescent="0.65">
      <c r="B2" s="71" t="s">
        <v>41</v>
      </c>
      <c r="C2" s="71"/>
      <c r="D2" s="71"/>
      <c r="E2" s="71"/>
      <c r="F2" s="71"/>
      <c r="G2" s="71"/>
      <c r="H2" s="71"/>
      <c r="I2" s="71"/>
      <c r="J2" s="71"/>
    </row>
    <row r="4" spans="2:10" x14ac:dyDescent="0.25">
      <c r="B4" s="7" t="s">
        <v>39</v>
      </c>
      <c r="C4" s="7">
        <f>ROW(Diet[[#Headers],[DATA]])+1</f>
        <v>4</v>
      </c>
      <c r="D4" s="3" t="s">
        <v>1</v>
      </c>
      <c r="E4" s="3" t="s">
        <v>2</v>
      </c>
      <c r="F4" s="3" t="s">
        <v>14</v>
      </c>
      <c r="G4" s="3" t="s">
        <v>13</v>
      </c>
      <c r="H4" s="3" t="s">
        <v>12</v>
      </c>
      <c r="I4" s="3" t="s">
        <v>4</v>
      </c>
      <c r="J4" s="3" t="s">
        <v>3</v>
      </c>
    </row>
    <row r="5" spans="2:10" x14ac:dyDescent="0.25">
      <c r="B5" s="7" t="s">
        <v>40</v>
      </c>
      <c r="C5" s="7">
        <f>MATCH(9.99E+307,Diet[DATA])+DietRowStart-1</f>
        <v>8</v>
      </c>
      <c r="D5" s="4" t="str">
        <f>IFERROR(IF(INDEX(Diet[],DietLastEnd-DietRowStart-J5,1)&lt;&gt;"",INDEX(Diet[],DietLastEnd-DietRowStart-J5,1),""),"")</f>
        <v/>
      </c>
      <c r="E5" s="5" t="str">
        <f t="shared" ref="E5:E18" si="0">UPPER(TEXT(D5,"DDD"))</f>
        <v/>
      </c>
      <c r="F5" s="5" t="e">
        <f>IFERROR((IF(INDEX(Diet[],DietLastEnd-DietRowStart-J5,1)&lt;&gt;"",INDEX(Diet[],DietLastEnd-DietRowStart-J5,7),NA())),NA())</f>
        <v>#N/A</v>
      </c>
      <c r="G5" s="5" t="e">
        <f>IFERROR((IF(INDEX(Diet[],DietLastEnd-DietRowStart-J5,1)&lt;&gt;"",INDEX(Diet[],DietLastEnd-DietRowStart-J5,6),NA())),NA())</f>
        <v>#N/A</v>
      </c>
      <c r="H5" s="5" t="e">
        <f>IFERROR((IF(INDEX(Diet[],DietLastEnd-DietRowStart-J5,1)&lt;&gt;"",INDEX(Diet[],DietLastEnd-DietRowStart-J5,5),NA())),NA())</f>
        <v>#N/A</v>
      </c>
      <c r="I5" s="5" t="e">
        <f>IFERROR((IF(INDEX(Diet[],DietLastEnd-DietRowStart-J5,1)&lt;&gt;"",INDEX(Diet[],DietLastEnd-DietRowStart-J5,4),NA())),NA())</f>
        <v>#N/A</v>
      </c>
      <c r="J5" s="5">
        <v>12</v>
      </c>
    </row>
    <row r="6" spans="2:10" x14ac:dyDescent="0.25">
      <c r="B6" s="2"/>
      <c r="C6" s="2"/>
      <c r="D6" s="4" t="str">
        <f>IFERROR(IF(INDEX(Diet[],DietLastEnd-DietRowStart-J6,1)&lt;&gt;"",INDEX(Diet[],DietLastEnd-DietRowStart-J6,1),""),"")</f>
        <v/>
      </c>
      <c r="E6" s="5" t="str">
        <f t="shared" si="0"/>
        <v/>
      </c>
      <c r="F6" s="5" t="e">
        <f>IFERROR((IF(INDEX(Diet[],DietLastEnd-DietRowStart-J6,1)&lt;&gt;"",INDEX(Diet[],DietLastEnd-DietRowStart-J6,7),NA())),NA())</f>
        <v>#N/A</v>
      </c>
      <c r="G6" s="5" t="e">
        <f>IFERROR((IF(INDEX(Diet[],DietLastEnd-DietRowStart-J6,1)&lt;&gt;"",INDEX(Diet[],DietLastEnd-DietRowStart-J6,6),NA())),NA())</f>
        <v>#N/A</v>
      </c>
      <c r="H6" s="5" t="e">
        <f>IFERROR((IF(INDEX(Diet[],DietLastEnd-DietRowStart-J6,1)&lt;&gt;"",INDEX(Diet[],DietLastEnd-DietRowStart-J6,5),NA())),NA())</f>
        <v>#N/A</v>
      </c>
      <c r="I6" s="5" t="e">
        <f>IFERROR((IF(INDEX(Diet[],DietLastEnd-DietRowStart-J6,1)&lt;&gt;"",INDEX(Diet[],DietLastEnd-DietRowStart-J6,4),NA())),NA())</f>
        <v>#N/A</v>
      </c>
      <c r="J6" s="5">
        <v>11</v>
      </c>
    </row>
    <row r="7" spans="2:10" x14ac:dyDescent="0.25">
      <c r="B7" s="2"/>
      <c r="C7" s="2"/>
      <c r="D7" s="4" t="str">
        <f>IFERROR(IF(INDEX(Diet[],DietLastEnd-DietRowStart-J7,1)&lt;&gt;"",INDEX(Diet[],DietLastEnd-DietRowStart-J7,1),""),"")</f>
        <v/>
      </c>
      <c r="E7" s="5" t="str">
        <f t="shared" si="0"/>
        <v/>
      </c>
      <c r="F7" s="5" t="e">
        <f>IFERROR((IF(INDEX(Diet[],DietLastEnd-DietRowStart-J7,1)&lt;&gt;"",INDEX(Diet[],DietLastEnd-DietRowStart-J7,7),NA())),NA())</f>
        <v>#N/A</v>
      </c>
      <c r="G7" s="5" t="e">
        <f>IFERROR((IF(INDEX(Diet[],DietLastEnd-DietRowStart-J7,1)&lt;&gt;"",INDEX(Diet[],DietLastEnd-DietRowStart-J7,6),NA())),NA())</f>
        <v>#N/A</v>
      </c>
      <c r="H7" s="5" t="e">
        <f>IFERROR((IF(INDEX(Diet[],DietLastEnd-DietRowStart-J7,1)&lt;&gt;"",INDEX(Diet[],DietLastEnd-DietRowStart-J7,5),NA())),NA())</f>
        <v>#N/A</v>
      </c>
      <c r="I7" s="5" t="e">
        <f>IFERROR((IF(INDEX(Diet[],DietLastEnd-DietRowStart-J7,1)&lt;&gt;"",INDEX(Diet[],DietLastEnd-DietRowStart-J7,4),NA())),NA())</f>
        <v>#N/A</v>
      </c>
      <c r="J7" s="5">
        <v>10</v>
      </c>
    </row>
    <row r="8" spans="2:10" x14ac:dyDescent="0.25">
      <c r="B8" s="2"/>
      <c r="C8" s="2"/>
      <c r="D8" s="4" t="str">
        <f>IFERROR(IF(INDEX(Diet[],DietLastEnd-DietRowStart-J8,1)&lt;&gt;"",INDEX(Diet[],DietLastEnd-DietRowStart-J8,1),""),"")</f>
        <v/>
      </c>
      <c r="E8" s="5" t="str">
        <f t="shared" si="0"/>
        <v/>
      </c>
      <c r="F8" s="5" t="e">
        <f>IFERROR((IF(INDEX(Diet[],DietLastEnd-DietRowStart-J8,1)&lt;&gt;"",INDEX(Diet[],DietLastEnd-DietRowStart-J8,7),NA())),NA())</f>
        <v>#N/A</v>
      </c>
      <c r="G8" s="5" t="e">
        <f>IFERROR((IF(INDEX(Diet[],DietLastEnd-DietRowStart-J8,1)&lt;&gt;"",INDEX(Diet[],DietLastEnd-DietRowStart-J8,6),NA())),NA())</f>
        <v>#N/A</v>
      </c>
      <c r="H8" s="5" t="e">
        <f>IFERROR((IF(INDEX(Diet[],DietLastEnd-DietRowStart-J8,1)&lt;&gt;"",INDEX(Diet[],DietLastEnd-DietRowStart-J8,5),NA())),NA())</f>
        <v>#N/A</v>
      </c>
      <c r="I8" s="5" t="e">
        <f>IFERROR((IF(INDEX(Diet[],DietLastEnd-DietRowStart-J8,1)&lt;&gt;"",INDEX(Diet[],DietLastEnd-DietRowStart-J8,4),NA())),NA())</f>
        <v>#N/A</v>
      </c>
      <c r="J8" s="5">
        <v>9</v>
      </c>
    </row>
    <row r="9" spans="2:10" x14ac:dyDescent="0.25">
      <c r="B9" s="2"/>
      <c r="C9" s="2"/>
      <c r="D9" s="4" t="str">
        <f>IFERROR(IF(INDEX(Diet[],DietLastEnd-DietRowStart-J9,1)&lt;&gt;"",INDEX(Diet[],DietLastEnd-DietRowStart-J9,1),""),"")</f>
        <v/>
      </c>
      <c r="E9" s="5" t="str">
        <f t="shared" si="0"/>
        <v/>
      </c>
      <c r="F9" s="5" t="e">
        <f>IFERROR((IF(INDEX(Diet[],DietLastEnd-DietRowStart-J9,1)&lt;&gt;"",INDEX(Diet[],DietLastEnd-DietRowStart-J9,7),NA())),NA())</f>
        <v>#N/A</v>
      </c>
      <c r="G9" s="5" t="e">
        <f>IFERROR((IF(INDEX(Diet[],DietLastEnd-DietRowStart-J9,1)&lt;&gt;"",INDEX(Diet[],DietLastEnd-DietRowStart-J9,6),NA())),NA())</f>
        <v>#N/A</v>
      </c>
      <c r="H9" s="5" t="e">
        <f>IFERROR((IF(INDEX(Diet[],DietLastEnd-DietRowStart-J9,1)&lt;&gt;"",INDEX(Diet[],DietLastEnd-DietRowStart-J9,5),NA())),NA())</f>
        <v>#N/A</v>
      </c>
      <c r="I9" s="5" t="e">
        <f>IFERROR((IF(INDEX(Diet[],DietLastEnd-DietRowStart-J9,1)&lt;&gt;"",INDEX(Diet[],DietLastEnd-DietRowStart-J9,4),NA())),NA())</f>
        <v>#N/A</v>
      </c>
      <c r="J9" s="5">
        <v>8</v>
      </c>
    </row>
    <row r="10" spans="2:10" x14ac:dyDescent="0.25">
      <c r="B10" s="2"/>
      <c r="C10" s="2"/>
      <c r="D10" s="4" t="str">
        <f>IFERROR(IF(INDEX(Diet[],DietLastEnd-DietRowStart-J10,1)&lt;&gt;"",INDEX(Diet[],DietLastEnd-DietRowStart-J10,1),""),"")</f>
        <v/>
      </c>
      <c r="E10" s="5" t="str">
        <f t="shared" si="0"/>
        <v/>
      </c>
      <c r="F10" s="5" t="e">
        <f>IFERROR((IF(INDEX(Diet[],DietLastEnd-DietRowStart-J10,1)&lt;&gt;"",INDEX(Diet[],DietLastEnd-DietRowStart-J10,7),NA())),NA())</f>
        <v>#N/A</v>
      </c>
      <c r="G10" s="5" t="e">
        <f>IFERROR((IF(INDEX(Diet[],DietLastEnd-DietRowStart-J10,1)&lt;&gt;"",INDEX(Diet[],DietLastEnd-DietRowStart-J10,6),NA())),NA())</f>
        <v>#N/A</v>
      </c>
      <c r="H10" s="5" t="e">
        <f>IFERROR((IF(INDEX(Diet[],DietLastEnd-DietRowStart-J10,1)&lt;&gt;"",INDEX(Diet[],DietLastEnd-DietRowStart-J10,5),NA())),NA())</f>
        <v>#N/A</v>
      </c>
      <c r="I10" s="5" t="e">
        <f>IFERROR((IF(INDEX(Diet[],DietLastEnd-DietRowStart-J10,1)&lt;&gt;"",INDEX(Diet[],DietLastEnd-DietRowStart-J10,4),NA())),NA())</f>
        <v>#N/A</v>
      </c>
      <c r="J10" s="5">
        <v>7</v>
      </c>
    </row>
    <row r="11" spans="2:10" x14ac:dyDescent="0.25">
      <c r="B11" s="2"/>
      <c r="C11" s="2"/>
      <c r="D11" s="4" t="str">
        <f>IFERROR(IF(INDEX(Diet[],DietLastEnd-DietRowStart-J11,1)&lt;&gt;"",INDEX(Diet[],DietLastEnd-DietRowStart-J11,1),""),"")</f>
        <v/>
      </c>
      <c r="E11" s="5" t="str">
        <f t="shared" si="0"/>
        <v/>
      </c>
      <c r="F11" s="5" t="e">
        <f>IFERROR((IF(INDEX(Diet[],DietLastEnd-DietRowStart-J11,1)&lt;&gt;"",INDEX(Diet[],DietLastEnd-DietRowStart-J11,7),NA())),NA())</f>
        <v>#N/A</v>
      </c>
      <c r="G11" s="5" t="e">
        <f>IFERROR((IF(INDEX(Diet[],DietLastEnd-DietRowStart-J11,1)&lt;&gt;"",INDEX(Diet[],DietLastEnd-DietRowStart-J11,6),NA())),NA())</f>
        <v>#N/A</v>
      </c>
      <c r="H11" s="5" t="e">
        <f>IFERROR((IF(INDEX(Diet[],DietLastEnd-DietRowStart-J11,1)&lt;&gt;"",INDEX(Diet[],DietLastEnd-DietRowStart-J11,5),NA())),NA())</f>
        <v>#N/A</v>
      </c>
      <c r="I11" s="5" t="e">
        <f>IFERROR((IF(INDEX(Diet[],DietLastEnd-DietRowStart-J11,1)&lt;&gt;"",INDEX(Diet[],DietLastEnd-DietRowStart-J11,4),NA())),NA())</f>
        <v>#N/A</v>
      </c>
      <c r="J11" s="5">
        <v>6</v>
      </c>
    </row>
    <row r="12" spans="2:10" x14ac:dyDescent="0.25">
      <c r="B12" s="2"/>
      <c r="C12" s="2"/>
      <c r="D12" s="4" t="str">
        <f>IFERROR(IF(INDEX(Diet[],DietLastEnd-DietRowStart-J12,1)&lt;&gt;"",INDEX(Diet[],DietLastEnd-DietRowStart-J12,1),""),"")</f>
        <v/>
      </c>
      <c r="E12" s="5" t="str">
        <f t="shared" si="0"/>
        <v/>
      </c>
      <c r="F12" s="5" t="e">
        <f>IFERROR((IF(INDEX(Diet[],DietLastEnd-DietRowStart-J12,1)&lt;&gt;"",INDEX(Diet[],DietLastEnd-DietRowStart-J12,7),NA())),NA())</f>
        <v>#N/A</v>
      </c>
      <c r="G12" s="5" t="e">
        <f>IFERROR((IF(INDEX(Diet[],DietLastEnd-DietRowStart-J12,1)&lt;&gt;"",INDEX(Diet[],DietLastEnd-DietRowStart-J12,6),NA())),NA())</f>
        <v>#N/A</v>
      </c>
      <c r="H12" s="5" t="e">
        <f>IFERROR((IF(INDEX(Diet[],DietLastEnd-DietRowStart-J12,1)&lt;&gt;"",INDEX(Diet[],DietLastEnd-DietRowStart-J12,5),NA())),NA())</f>
        <v>#N/A</v>
      </c>
      <c r="I12" s="5" t="e">
        <f>IFERROR((IF(INDEX(Diet[],DietLastEnd-DietRowStart-J12,1)&lt;&gt;"",INDEX(Diet[],DietLastEnd-DietRowStart-J12,4),NA())),NA())</f>
        <v>#N/A</v>
      </c>
      <c r="J12" s="5">
        <v>5</v>
      </c>
    </row>
    <row r="13" spans="2:10" x14ac:dyDescent="0.25">
      <c r="B13" s="2"/>
      <c r="C13" s="2"/>
      <c r="D13" s="4" t="str">
        <f>IFERROR(IF(INDEX(Diet[],DietLastEnd-DietRowStart-J13,1)&lt;&gt;"",INDEX(Diet[],DietLastEnd-DietRowStart-J13,1),""),"")</f>
        <v/>
      </c>
      <c r="E13" s="5" t="str">
        <f t="shared" si="0"/>
        <v/>
      </c>
      <c r="F13" s="5" t="e">
        <f>IFERROR((IF(INDEX(Diet[],DietLastEnd-DietRowStart-J13,1)&lt;&gt;"",INDEX(Diet[],DietLastEnd-DietRowStart-J13,7),NA())),NA())</f>
        <v>#N/A</v>
      </c>
      <c r="G13" s="5" t="e">
        <f>IFERROR((IF(INDEX(Diet[],DietLastEnd-DietRowStart-J13,1)&lt;&gt;"",INDEX(Diet[],DietLastEnd-DietRowStart-J13,6),NA())),NA())</f>
        <v>#N/A</v>
      </c>
      <c r="H13" s="5" t="e">
        <f>IFERROR((IF(INDEX(Diet[],DietLastEnd-DietRowStart-J13,1)&lt;&gt;"",INDEX(Diet[],DietLastEnd-DietRowStart-J13,5),NA())),NA())</f>
        <v>#N/A</v>
      </c>
      <c r="I13" s="5" t="e">
        <f>IFERROR((IF(INDEX(Diet[],DietLastEnd-DietRowStart-J13,1)&lt;&gt;"",INDEX(Diet[],DietLastEnd-DietRowStart-J13,4),NA())),NA())</f>
        <v>#N/A</v>
      </c>
      <c r="J13" s="5">
        <v>4</v>
      </c>
    </row>
    <row r="14" spans="2:10" x14ac:dyDescent="0.25">
      <c r="B14" s="2"/>
      <c r="C14" s="2"/>
      <c r="D14" s="4">
        <f>IFERROR(IF(INDEX(Diet[],DietLastEnd-DietRowStart-J14,1)&lt;&gt;"",INDEX(Diet[],DietLastEnd-DietRowStart-J14,1),""),"")</f>
        <v>44075</v>
      </c>
      <c r="E14" s="5" t="str">
        <f t="shared" si="0"/>
        <v>TER</v>
      </c>
      <c r="F14" s="5">
        <f>IFERROR((IF(INDEX(Diet[],DietLastEnd-DietRowStart-J14,1)&lt;&gt;"",INDEX(Diet[],DietLastEnd-DietRowStart-J14,7),NA())),NA())</f>
        <v>0</v>
      </c>
      <c r="G14" s="5">
        <f>IFERROR((IF(INDEX(Diet[],DietLastEnd-DietRowStart-J14,1)&lt;&gt;"",INDEX(Diet[],DietLastEnd-DietRowStart-J14,6),NA())),NA())</f>
        <v>0</v>
      </c>
      <c r="H14" s="5">
        <f>IFERROR((IF(INDEX(Diet[],DietLastEnd-DietRowStart-J14,1)&lt;&gt;"",INDEX(Diet[],DietLastEnd-DietRowStart-J14,5),NA())),NA())</f>
        <v>0</v>
      </c>
      <c r="I14" s="5">
        <f>IFERROR((IF(INDEX(Diet[],DietLastEnd-DietRowStart-J14,1)&lt;&gt;"",INDEX(Diet[],DietLastEnd-DietRowStart-J14,4),NA())),NA())</f>
        <v>1</v>
      </c>
      <c r="J14" s="5">
        <v>3</v>
      </c>
    </row>
    <row r="15" spans="2:10" x14ac:dyDescent="0.25">
      <c r="B15" s="2"/>
      <c r="C15" s="2"/>
      <c r="D15" s="4">
        <f>IFERROR(IF(INDEX(Diet[],DietLastEnd-DietRowStart-J15,1)&lt;&gt;"",INDEX(Diet[],DietLastEnd-DietRowStart-J15,1),""),"")</f>
        <v>44075</v>
      </c>
      <c r="E15" s="5" t="str">
        <f t="shared" si="0"/>
        <v>TER</v>
      </c>
      <c r="F15" s="5">
        <f>IFERROR((IF(INDEX(Diet[],DietLastEnd-DietRowStart-J15,1)&lt;&gt;"",INDEX(Diet[],DietLastEnd-DietRowStart-J15,7),NA())),NA())</f>
        <v>10</v>
      </c>
      <c r="G15" s="5">
        <f>IFERROR((IF(INDEX(Diet[],DietLastEnd-DietRowStart-J15,1)&lt;&gt;"",INDEX(Diet[],DietLastEnd-DietRowStart-J15,6),NA())),NA())</f>
        <v>2</v>
      </c>
      <c r="H15" s="5">
        <f>IFERROR((IF(INDEX(Diet[],DietLastEnd-DietRowStart-J15,1)&lt;&gt;"",INDEX(Diet[],DietLastEnd-DietRowStart-J15,5),NA())),NA())</f>
        <v>10</v>
      </c>
      <c r="I15" s="5">
        <f>IFERROR((IF(INDEX(Diet[],DietLastEnd-DietRowStart-J15,1)&lt;&gt;"",INDEX(Diet[],DietLastEnd-DietRowStart-J15,4),NA())),NA())</f>
        <v>10</v>
      </c>
      <c r="J15" s="5">
        <v>2</v>
      </c>
    </row>
    <row r="16" spans="2:10" x14ac:dyDescent="0.25">
      <c r="B16" s="2"/>
      <c r="C16" s="2"/>
      <c r="D16" s="4">
        <f>IFERROR(IF(INDEX(Diet[],DietLastEnd-DietRowStart-J16,1)&lt;&gt;"",INDEX(Diet[],DietLastEnd-DietRowStart-J16,1),""),"")</f>
        <v>44076</v>
      </c>
      <c r="E16" s="5" t="str">
        <f t="shared" si="0"/>
        <v>QUA</v>
      </c>
      <c r="F16" s="5">
        <f>IFERROR((IF(INDEX(Diet[],DietLastEnd-DietRowStart-J16,1)&lt;&gt;"",INDEX(Diet[],DietLastEnd-DietRowStart-J16,7),NA())),NA())</f>
        <v>3.5</v>
      </c>
      <c r="G16" s="5">
        <f>IFERROR((IF(INDEX(Diet[],DietLastEnd-DietRowStart-J16,1)&lt;&gt;"",INDEX(Diet[],DietLastEnd-DietRowStart-J16,6),NA())),NA())</f>
        <v>18</v>
      </c>
      <c r="H16" s="5">
        <f>IFERROR((IF(INDEX(Diet[],DietLastEnd-DietRowStart-J16,1)&lt;&gt;"",INDEX(Diet[],DietLastEnd-DietRowStart-J16,5),NA())),NA())</f>
        <v>46</v>
      </c>
      <c r="I16" s="5">
        <f>IFERROR((IF(INDEX(Diet[],DietLastEnd-DietRowStart-J16,1)&lt;&gt;"",INDEX(Diet[],DietLastEnd-DietRowStart-J16,4),NA())),NA())</f>
        <v>283</v>
      </c>
      <c r="J16" s="5">
        <v>1</v>
      </c>
    </row>
    <row r="17" spans="2:10" x14ac:dyDescent="0.25">
      <c r="B17" s="2"/>
      <c r="C17" s="2"/>
      <c r="D17" s="4">
        <f>IFERROR(IF(INDEX(Diet[],DietLastEnd-DietRowStart-J17,1)&lt;&gt;"",INDEX(Diet[],DietLastEnd-DietRowStart-J17,1),""),"")</f>
        <v>44076</v>
      </c>
      <c r="E17" s="5" t="str">
        <f t="shared" si="0"/>
        <v>QUA</v>
      </c>
      <c r="F17" s="5">
        <f>IFERROR((IF(INDEX(Diet[],DietLastEnd-DietRowStart-J17,1)&lt;&gt;"",INDEX(Diet[],DietLastEnd-DietRowStart-J17,7),NA())),NA())</f>
        <v>25</v>
      </c>
      <c r="G17" s="5">
        <f>IFERROR((IF(INDEX(Diet[],DietLastEnd-DietRowStart-J17,1)&lt;&gt;"",INDEX(Diet[],DietLastEnd-DietRowStart-J17,6),NA())),NA())</f>
        <v>35</v>
      </c>
      <c r="H17" s="5">
        <f>IFERROR((IF(INDEX(Diet[],DietLastEnd-DietRowStart-J17,1)&lt;&gt;"",INDEX(Diet[],DietLastEnd-DietRowStart-J17,5),NA())),NA())</f>
        <v>42</v>
      </c>
      <c r="I17" s="5">
        <f>IFERROR((IF(INDEX(Diet[],DietLastEnd-DietRowStart-J17,1)&lt;&gt;"",INDEX(Diet[],DietLastEnd-DietRowStart-J17,4),NA())),NA())</f>
        <v>500</v>
      </c>
      <c r="J17" s="5">
        <v>0</v>
      </c>
    </row>
    <row r="18" spans="2:10" x14ac:dyDescent="0.25">
      <c r="B18" s="2"/>
      <c r="C18" s="2"/>
      <c r="D18" s="4">
        <f>IFERROR(IF(INDEX(Diet[],DietLastEnd-DietRowStart-J18,1)&lt;&gt;"",INDEX(Diet[],DietLastEnd-DietRowStart-J18,1)),"")</f>
        <v>44083</v>
      </c>
      <c r="E18" s="5" t="str">
        <f t="shared" si="0"/>
        <v>QUA</v>
      </c>
      <c r="F18" s="5">
        <f>IFERROR((IF(INDEX(Diet[],DietLastEnd-DietRowStart-J18,1)&lt;&gt;"",INDEX(Diet[],DietLastEnd-DietRowStart-J18,7),NA())),NA())</f>
        <v>0</v>
      </c>
      <c r="G18" s="5">
        <f>IFERROR((IF(INDEX(Diet[],DietLastEnd-DietRowStart-J18,1)&lt;&gt;"",INDEX(Diet[],DietLastEnd-DietRowStart-J18,6),NA())),NA())</f>
        <v>0</v>
      </c>
      <c r="H18" s="5">
        <f>IFERROR((IF(INDEX(Diet[],DietLastEnd-DietRowStart-J18,1)&lt;&gt;"",INDEX(Diet[],DietLastEnd-DietRowStart-J18,5),NA())),NA())</f>
        <v>0</v>
      </c>
      <c r="I18" s="5">
        <f>IFERROR((IF(INDEX(Diet[],DietLastEnd-DietRowStart-J18,1)&lt;&gt;"",INDEX(Diet[],DietLastEnd-DietRowStart-J18,4),NA())),NA())</f>
        <v>1</v>
      </c>
      <c r="J18" s="5">
        <v>-1</v>
      </c>
    </row>
    <row r="20" spans="2:10" ht="27.6" x14ac:dyDescent="0.65">
      <c r="B20" s="71" t="s">
        <v>42</v>
      </c>
      <c r="C20" s="71"/>
      <c r="D20" s="71"/>
      <c r="E20" s="71"/>
      <c r="F20" s="71"/>
      <c r="G20" s="71"/>
      <c r="H20" s="71"/>
      <c r="I20" s="71"/>
      <c r="J20" s="71"/>
    </row>
    <row r="22" spans="2:10" x14ac:dyDescent="0.25">
      <c r="B22" s="7" t="s">
        <v>43</v>
      </c>
      <c r="C22" s="7">
        <f>ROW(Exercise[[#Headers],[DATA]])+1</f>
        <v>4</v>
      </c>
      <c r="D22" s="3" t="s">
        <v>8</v>
      </c>
      <c r="E22" s="3" t="s">
        <v>47</v>
      </c>
      <c r="F22" s="3" t="s">
        <v>48</v>
      </c>
      <c r="G22" s="3" t="s">
        <v>18</v>
      </c>
      <c r="H22" s="3" t="s">
        <v>3</v>
      </c>
    </row>
    <row r="23" spans="2:10" x14ac:dyDescent="0.25">
      <c r="B23" s="7" t="s">
        <v>44</v>
      </c>
      <c r="C23" s="7">
        <f>MATCH(9.99E+307,Exercise[DATA])+ExerciseRowStart-1</f>
        <v>5</v>
      </c>
      <c r="D23" s="6">
        <f>IFERROR(IF(INDEX(Exercise[],ExerciseLastEnd-ExerciseRowStart-H23,1)&lt;&gt;"",INDEX(Exercise[],ExerciseLastEnd-ExerciseRowStart-H23,1)),"")</f>
        <v>44076</v>
      </c>
      <c r="E23" s="5" t="str">
        <f t="shared" ref="E23:E36" si="1">UPPER(TEXT(D23,"DDD"))</f>
        <v>QUA</v>
      </c>
      <c r="F23" s="10">
        <f>IFERROR((IF(INDEX(Exercise[],ExerciseLastEnd-ExerciseRowStart-H23,1)&lt;&gt;"",INDEX(Exercise[],ExerciseLastEnd-ExerciseRowStart-H23,2),0)),0)</f>
        <v>60</v>
      </c>
      <c r="G23" s="10">
        <f>IFERROR((IF(INDEX(Exercise[],ExerciseLastEnd-ExerciseRowStart-H23,2)&lt;&gt;"",INDEX(Exercise[],ExerciseLastEnd-ExerciseRowStart-H23,3),0)),0)</f>
        <v>180</v>
      </c>
      <c r="H23" s="5">
        <v>-1</v>
      </c>
    </row>
    <row r="24" spans="2:10" x14ac:dyDescent="0.25">
      <c r="B24" s="2"/>
      <c r="C24" s="2"/>
      <c r="D24" s="6">
        <f>IFERROR(IF(INDEX(Exercise[],ExerciseLastEnd-ExerciseRowStart-H24,1)&lt;&gt;"",INDEX(Exercise[],ExerciseLastEnd-ExerciseRowStart-H24,1)),"")</f>
        <v>44075</v>
      </c>
      <c r="E24" s="5" t="str">
        <f t="shared" si="1"/>
        <v>TER</v>
      </c>
      <c r="F24" s="10">
        <f>IFERROR((IF(INDEX(Exercise[],ExerciseLastEnd-ExerciseRowStart-H24,1)&lt;&gt;"",INDEX(Exercise[],ExerciseLastEnd-ExerciseRowStart-H24,2),0)),0)</f>
        <v>30</v>
      </c>
      <c r="G24" s="10">
        <f>IFERROR((IF(INDEX(Exercise[],ExerciseLastEnd-ExerciseRowStart-H24,2)&lt;&gt;"",INDEX(Exercise[],ExerciseLastEnd-ExerciseRowStart-H24,3),0)),0)</f>
        <v>120</v>
      </c>
      <c r="H24" s="5">
        <v>0</v>
      </c>
    </row>
    <row r="25" spans="2:10" x14ac:dyDescent="0.25">
      <c r="B25" s="2"/>
      <c r="C25" s="2"/>
      <c r="D25" s="6" t="str">
        <f>IFERROR(IF(INDEX(Exercise[],ExerciseLastEnd-ExerciseRowStart-H25,1)&lt;&gt;"",INDEX(Exercise[],ExerciseLastEnd-ExerciseRowStart-H25,1)),"")</f>
        <v/>
      </c>
      <c r="E25" s="5" t="str">
        <f t="shared" si="1"/>
        <v/>
      </c>
      <c r="F25" s="10">
        <f>IFERROR((IF(INDEX(Exercise[],ExerciseLastEnd-ExerciseRowStart-H25,1)&lt;&gt;"",INDEX(Exercise[],ExerciseLastEnd-ExerciseRowStart-H25,2),0)),0)</f>
        <v>0</v>
      </c>
      <c r="G25" s="10">
        <f>IFERROR((IF(INDEX(Exercise[],ExerciseLastEnd-ExerciseRowStart-H25,2)&lt;&gt;"",INDEX(Exercise[],ExerciseLastEnd-ExerciseRowStart-H25,3),0)),0)</f>
        <v>0</v>
      </c>
      <c r="H25" s="5">
        <v>1</v>
      </c>
    </row>
    <row r="26" spans="2:10" x14ac:dyDescent="0.25">
      <c r="B26" s="2"/>
      <c r="C26" s="2"/>
      <c r="D26" s="6" t="str">
        <f>IFERROR(IF(INDEX(Exercise[],ExerciseLastEnd-ExerciseRowStart-H26,1)&lt;&gt;"",INDEX(Exercise[],ExerciseLastEnd-ExerciseRowStart-H26,1)),"")</f>
        <v/>
      </c>
      <c r="E26" s="5" t="str">
        <f t="shared" si="1"/>
        <v/>
      </c>
      <c r="F26" s="10">
        <f>IFERROR((IF(INDEX(Exercise[],ExerciseLastEnd-ExerciseRowStart-H26,1)&lt;&gt;"",INDEX(Exercise[],ExerciseLastEnd-ExerciseRowStart-H26,2),0)),0)</f>
        <v>0</v>
      </c>
      <c r="G26" s="10">
        <f>IFERROR((IF(INDEX(Exercise[],ExerciseLastEnd-ExerciseRowStart-H26,2)&lt;&gt;"",INDEX(Exercise[],ExerciseLastEnd-ExerciseRowStart-H26,3),0)),0)</f>
        <v>0</v>
      </c>
      <c r="H26" s="5">
        <v>2</v>
      </c>
    </row>
    <row r="27" spans="2:10" x14ac:dyDescent="0.25">
      <c r="B27" s="2"/>
      <c r="C27" s="2"/>
      <c r="D27" s="6" t="str">
        <f>IFERROR(IF(INDEX(Exercise[],ExerciseLastEnd-ExerciseRowStart-H27,1)&lt;&gt;"",INDEX(Exercise[],ExerciseLastEnd-ExerciseRowStart-H27,1)),"")</f>
        <v/>
      </c>
      <c r="E27" s="5" t="str">
        <f t="shared" si="1"/>
        <v/>
      </c>
      <c r="F27" s="10">
        <f>IFERROR((IF(INDEX(Exercise[],ExerciseLastEnd-ExerciseRowStart-H27,1)&lt;&gt;"",INDEX(Exercise[],ExerciseLastEnd-ExerciseRowStart-H27,2),0)),0)</f>
        <v>0</v>
      </c>
      <c r="G27" s="10">
        <f>IFERROR((IF(INDEX(Exercise[],ExerciseLastEnd-ExerciseRowStart-H27,2)&lt;&gt;"",INDEX(Exercise[],ExerciseLastEnd-ExerciseRowStart-H27,3),0)),0)</f>
        <v>0</v>
      </c>
      <c r="H27" s="5">
        <v>3</v>
      </c>
    </row>
    <row r="28" spans="2:10" x14ac:dyDescent="0.25">
      <c r="B28" s="2"/>
      <c r="C28" s="2"/>
      <c r="D28" s="6" t="str">
        <f>IFERROR(IF(INDEX(Exercise[],ExerciseLastEnd-ExerciseRowStart-H28,1)&lt;&gt;"",INDEX(Exercise[],ExerciseLastEnd-ExerciseRowStart-H28,1)),"")</f>
        <v/>
      </c>
      <c r="E28" s="5" t="str">
        <f t="shared" si="1"/>
        <v/>
      </c>
      <c r="F28" s="10">
        <f>IFERROR((IF(INDEX(Exercise[],ExerciseLastEnd-ExerciseRowStart-H28,1)&lt;&gt;"",INDEX(Exercise[],ExerciseLastEnd-ExerciseRowStart-H28,2),0)),0)</f>
        <v>0</v>
      </c>
      <c r="G28" s="10">
        <f>IFERROR((IF(INDEX(Exercise[],ExerciseLastEnd-ExerciseRowStart-H28,2)&lt;&gt;"",INDEX(Exercise[],ExerciseLastEnd-ExerciseRowStart-H28,3),0)),0)</f>
        <v>0</v>
      </c>
      <c r="H28" s="5">
        <v>4</v>
      </c>
    </row>
    <row r="29" spans="2:10" x14ac:dyDescent="0.25">
      <c r="B29" s="2"/>
      <c r="C29" s="2"/>
      <c r="D29" s="6" t="str">
        <f>IFERROR(IF(INDEX(Exercise[],ExerciseLastEnd-ExerciseRowStart-H29,1)&lt;&gt;"",INDEX(Exercise[],ExerciseLastEnd-ExerciseRowStart-H29,1)),"")</f>
        <v/>
      </c>
      <c r="E29" s="5" t="str">
        <f t="shared" si="1"/>
        <v/>
      </c>
      <c r="F29" s="10">
        <f>IFERROR((IF(INDEX(Exercise[],ExerciseLastEnd-ExerciseRowStart-H29,1)&lt;&gt;"",INDEX(Exercise[],ExerciseLastEnd-ExerciseRowStart-H29,2),0)),0)</f>
        <v>0</v>
      </c>
      <c r="G29" s="10">
        <f>IFERROR((IF(INDEX(Exercise[],ExerciseLastEnd-ExerciseRowStart-H29,2)&lt;&gt;"",INDEX(Exercise[],ExerciseLastEnd-ExerciseRowStart-H29,3),0)),0)</f>
        <v>0</v>
      </c>
      <c r="H29" s="5">
        <v>5</v>
      </c>
    </row>
    <row r="30" spans="2:10" x14ac:dyDescent="0.25">
      <c r="B30" s="2"/>
      <c r="C30" s="2"/>
      <c r="D30" s="6" t="str">
        <f>IFERROR(IF(INDEX(Exercise[],ExerciseLastEnd-ExerciseRowStart-H30,1)&lt;&gt;"",INDEX(Exercise[],ExerciseLastEnd-ExerciseRowStart-H30,1)),"")</f>
        <v/>
      </c>
      <c r="E30" s="5" t="str">
        <f t="shared" si="1"/>
        <v/>
      </c>
      <c r="F30" s="10">
        <f>IFERROR((IF(INDEX(Exercise[],ExerciseLastEnd-ExerciseRowStart-H30,1)&lt;&gt;"",INDEX(Exercise[],ExerciseLastEnd-ExerciseRowStart-H30,2),0)),0)</f>
        <v>0</v>
      </c>
      <c r="G30" s="10">
        <f>IFERROR((IF(INDEX(Exercise[],ExerciseLastEnd-ExerciseRowStart-H30,2)&lt;&gt;"",INDEX(Exercise[],ExerciseLastEnd-ExerciseRowStart-H30,3),0)),0)</f>
        <v>0</v>
      </c>
      <c r="H30" s="5">
        <v>6</v>
      </c>
    </row>
    <row r="31" spans="2:10" x14ac:dyDescent="0.25">
      <c r="B31" s="2"/>
      <c r="C31" s="2"/>
      <c r="D31" s="6" t="str">
        <f>IFERROR(IF(INDEX(Exercise[],ExerciseLastEnd-ExerciseRowStart-H31,1)&lt;&gt;"",INDEX(Exercise[],ExerciseLastEnd-ExerciseRowStart-H31,1)),"")</f>
        <v/>
      </c>
      <c r="E31" s="5" t="str">
        <f t="shared" si="1"/>
        <v/>
      </c>
      <c r="F31" s="10">
        <f>IFERROR((IF(INDEX(Exercise[],ExerciseLastEnd-ExerciseRowStart-H31,1)&lt;&gt;"",INDEX(Exercise[],ExerciseLastEnd-ExerciseRowStart-H31,2),0)),0)</f>
        <v>0</v>
      </c>
      <c r="G31" s="10">
        <f>IFERROR((IF(INDEX(Exercise[],ExerciseLastEnd-ExerciseRowStart-H31,2)&lt;&gt;"",INDEX(Exercise[],ExerciseLastEnd-ExerciseRowStart-H31,3),0)),0)</f>
        <v>0</v>
      </c>
      <c r="H31" s="5">
        <v>7</v>
      </c>
    </row>
    <row r="32" spans="2:10" x14ac:dyDescent="0.25">
      <c r="B32" s="2"/>
      <c r="C32" s="2"/>
      <c r="D32" s="6" t="str">
        <f>IFERROR(IF(INDEX(Exercise[],ExerciseLastEnd-ExerciseRowStart-H32,1)&lt;&gt;"",INDEX(Exercise[],ExerciseLastEnd-ExerciseRowStart-H32,1)),"")</f>
        <v/>
      </c>
      <c r="E32" s="5" t="str">
        <f t="shared" si="1"/>
        <v/>
      </c>
      <c r="F32" s="10">
        <f>IFERROR((IF(INDEX(Exercise[],ExerciseLastEnd-ExerciseRowStart-H32,1)&lt;&gt;"",INDEX(Exercise[],ExerciseLastEnd-ExerciseRowStart-H32,2),0)),0)</f>
        <v>0</v>
      </c>
      <c r="G32" s="10">
        <f>IFERROR((IF(INDEX(Exercise[],ExerciseLastEnd-ExerciseRowStart-H32,2)&lt;&gt;"",INDEX(Exercise[],ExerciseLastEnd-ExerciseRowStart-H32,3),0)),0)</f>
        <v>0</v>
      </c>
      <c r="H32" s="5">
        <v>8</v>
      </c>
    </row>
    <row r="33" spans="2:8" x14ac:dyDescent="0.25">
      <c r="B33" s="2"/>
      <c r="C33" s="2"/>
      <c r="D33" s="6" t="str">
        <f>IFERROR(IF(INDEX(Exercise[],ExerciseLastEnd-ExerciseRowStart-H33,1)&lt;&gt;"",INDEX(Exercise[],ExerciseLastEnd-ExerciseRowStart-H33,1)),"")</f>
        <v/>
      </c>
      <c r="E33" s="5" t="str">
        <f t="shared" si="1"/>
        <v/>
      </c>
      <c r="F33" s="10">
        <f>IFERROR((IF(INDEX(Exercise[],ExerciseLastEnd-ExerciseRowStart-H33,1)&lt;&gt;"",INDEX(Exercise[],ExerciseLastEnd-ExerciseRowStart-H33,2),0)),0)</f>
        <v>0</v>
      </c>
      <c r="G33" s="10">
        <f>IFERROR((IF(INDEX(Exercise[],ExerciseLastEnd-ExerciseRowStart-H33,2)&lt;&gt;"",INDEX(Exercise[],ExerciseLastEnd-ExerciseRowStart-H33,3),0)),0)</f>
        <v>0</v>
      </c>
      <c r="H33" s="5">
        <v>9</v>
      </c>
    </row>
    <row r="34" spans="2:8" x14ac:dyDescent="0.25">
      <c r="B34" s="2"/>
      <c r="C34" s="2"/>
      <c r="D34" s="6" t="str">
        <f>IFERROR(IF(INDEX(Exercise[],ExerciseLastEnd-ExerciseRowStart-H34,1)&lt;&gt;"",INDEX(Exercise[],ExerciseLastEnd-ExerciseRowStart-H34,1)),"")</f>
        <v/>
      </c>
      <c r="E34" s="5" t="str">
        <f t="shared" si="1"/>
        <v/>
      </c>
      <c r="F34" s="10">
        <f>IFERROR((IF(INDEX(Exercise[],ExerciseLastEnd-ExerciseRowStart-H34,1)&lt;&gt;"",INDEX(Exercise[],ExerciseLastEnd-ExerciseRowStart-H34,2),0)),0)</f>
        <v>0</v>
      </c>
      <c r="G34" s="10">
        <f>IFERROR((IF(INDEX(Exercise[],ExerciseLastEnd-ExerciseRowStart-H34,2)&lt;&gt;"",INDEX(Exercise[],ExerciseLastEnd-ExerciseRowStart-H34,3),0)),0)</f>
        <v>0</v>
      </c>
      <c r="H34" s="5">
        <v>10</v>
      </c>
    </row>
    <row r="35" spans="2:8" x14ac:dyDescent="0.25">
      <c r="B35" s="2"/>
      <c r="C35" s="2"/>
      <c r="D35" s="6" t="str">
        <f>IFERROR(IF(INDEX(Exercise[],ExerciseLastEnd-ExerciseRowStart-H35,1)&lt;&gt;"",INDEX(Exercise[],ExerciseLastEnd-ExerciseRowStart-H35,1)),"")</f>
        <v/>
      </c>
      <c r="E35" s="5" t="str">
        <f t="shared" si="1"/>
        <v/>
      </c>
      <c r="F35" s="10">
        <f>IFERROR((IF(INDEX(Exercise[],ExerciseLastEnd-ExerciseRowStart-H35,1)&lt;&gt;"",INDEX(Exercise[],ExerciseLastEnd-ExerciseRowStart-H35,2),0)),0)</f>
        <v>0</v>
      </c>
      <c r="G35" s="10">
        <f>IFERROR((IF(INDEX(Exercise[],ExerciseLastEnd-ExerciseRowStart-H35,2)&lt;&gt;"",INDEX(Exercise[],ExerciseLastEnd-ExerciseRowStart-H35,3),0)),0)</f>
        <v>0</v>
      </c>
      <c r="H35" s="5">
        <v>11</v>
      </c>
    </row>
    <row r="36" spans="2:8" x14ac:dyDescent="0.25">
      <c r="B36" s="2"/>
      <c r="C36" s="2"/>
      <c r="D36" s="6" t="str">
        <f>IFERROR(IF(INDEX(Exercise[],ExerciseLastEnd-ExerciseRowStart-H36,1)&lt;&gt;"",INDEX(Exercise[],ExerciseLastEnd-ExerciseRowStart-H36,1)),"")</f>
        <v/>
      </c>
      <c r="E36" s="5" t="str">
        <f t="shared" si="1"/>
        <v/>
      </c>
      <c r="F36" s="10">
        <f>IFERROR((IF(INDEX(Exercise[],ExerciseLastEnd-ExerciseRowStart-H36,1)&lt;&gt;"",INDEX(Exercise[],ExerciseLastEnd-ExerciseRowStart-H36,2),0)),0)</f>
        <v>0</v>
      </c>
      <c r="G36" s="10">
        <f>IFERROR((IF(INDEX(Exercise[],ExerciseLastEnd-ExerciseRowStart-H36,2)&lt;&gt;"",INDEX(Exercise[],ExerciseLastEnd-ExerciseRowStart-H36,3),0)),0)</f>
        <v>0</v>
      </c>
      <c r="H36" s="5">
        <v>12</v>
      </c>
    </row>
  </sheetData>
  <dataConsolidate>
    <dataRefs count="1">
      <dataRef ref="F23:G36" sheet="Chart Calculations"/>
    </dataRefs>
  </dataConsolidate>
  <mergeCells count="2">
    <mergeCell ref="B2:J2"/>
    <mergeCell ref="B20:J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19</vt:i4>
      </vt:variant>
    </vt:vector>
  </HeadingPairs>
  <TitlesOfParts>
    <vt:vector size="25" baseType="lpstr">
      <vt:lpstr>OBJETIVOS</vt:lpstr>
      <vt:lpstr>DIETA</vt:lpstr>
      <vt:lpstr>EXERCICIOS</vt:lpstr>
      <vt:lpstr>mais-planilhas</vt:lpstr>
      <vt:lpstr>Donate</vt:lpstr>
      <vt:lpstr>Chart Calculations</vt:lpstr>
      <vt:lpstr>ColumnTitle2</vt:lpstr>
      <vt:lpstr>ColumnTitle3</vt:lpstr>
      <vt:lpstr>DietLastEnd</vt:lpstr>
      <vt:lpstr>DietPeriod</vt:lpstr>
      <vt:lpstr>DietRowStart</vt:lpstr>
      <vt:lpstr>EndDate</vt:lpstr>
      <vt:lpstr>EndWeight</vt:lpstr>
      <vt:lpstr>ExerciseDateRange</vt:lpstr>
      <vt:lpstr>ExerciseLastEnd</vt:lpstr>
      <vt:lpstr>ExercisePeriod</vt:lpstr>
      <vt:lpstr>ExerciseRowStart</vt:lpstr>
      <vt:lpstr>LossPerDay</vt:lpstr>
      <vt:lpstr>PlanDays</vt:lpstr>
      <vt:lpstr>StartDate</vt:lpstr>
      <vt:lpstr>StartWeight</vt:lpstr>
      <vt:lpstr>Subtitle</vt:lpstr>
      <vt:lpstr>DIETA!Titulos_de_impressao</vt:lpstr>
      <vt:lpstr>EXERCICIOS!Titulos_de_impressao</vt:lpstr>
      <vt:lpstr>WeightGoal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Edivaldo</dc:creator>
  <cp:lastModifiedBy>Edi Barboza</cp:lastModifiedBy>
  <dcterms:created xsi:type="dcterms:W3CDTF">2017-01-18T04:03:51Z</dcterms:created>
  <dcterms:modified xsi:type="dcterms:W3CDTF">2024-05-31T19:12:12Z</dcterms:modified>
</cp:coreProperties>
</file>