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pix24\"/>
    </mc:Choice>
  </mc:AlternateContent>
  <xr:revisionPtr revIDLastSave="0" documentId="13_ncr:1_{BBB6C293-144A-4C36-956C-10DB2EEA9C1B}" xr6:coauthVersionLast="47" xr6:coauthVersionMax="47" xr10:uidLastSave="{00000000-0000-0000-0000-000000000000}"/>
  <bookViews>
    <workbookView xWindow="-108" yWindow="-108" windowWidth="23256" windowHeight="12456" xr2:uid="{78FAB279-AD2B-42C8-B5D0-5EE45F5EE0F0}"/>
  </bookViews>
  <sheets>
    <sheet name="Declaracao-de-lucros-e-perdas" sheetId="1" r:id="rId1"/>
    <sheet name="Demo-Mensal-Lucros-e-Perdas" sheetId="2" r:id="rId2"/>
    <sheet name="Donate" sheetId="3" r:id="rId3"/>
  </sheets>
  <definedNames>
    <definedName name="K2I">'Demo-Mensal-Lucros-e-Perdas'!$K$2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44" i="1"/>
  <c r="D14" i="1"/>
  <c r="P8" i="2"/>
  <c r="P13" i="2"/>
  <c r="P18" i="2"/>
  <c r="P23" i="2"/>
  <c r="P36" i="2"/>
  <c r="P38" i="2"/>
  <c r="D41" i="1"/>
  <c r="P40" i="2"/>
  <c r="D42" i="1"/>
  <c r="B1" i="1"/>
  <c r="P17" i="2"/>
  <c r="D19" i="1"/>
  <c r="D20" i="1"/>
  <c r="P19" i="2"/>
  <c r="D21" i="1"/>
  <c r="D22" i="1"/>
  <c r="D23" i="1"/>
  <c r="D24" i="1"/>
  <c r="D25" i="1"/>
  <c r="D26" i="1"/>
  <c r="P25" i="2"/>
  <c r="D27" i="1"/>
  <c r="P26" i="2"/>
  <c r="D28" i="1"/>
  <c r="D29" i="1"/>
  <c r="D30" i="1"/>
  <c r="D31" i="1"/>
  <c r="D32" i="1"/>
  <c r="D33" i="1"/>
  <c r="D34" i="1"/>
  <c r="P33" i="2"/>
  <c r="D35" i="1"/>
  <c r="D36" i="1"/>
  <c r="D37" i="1"/>
  <c r="P16" i="2"/>
  <c r="D18" i="1"/>
  <c r="D9" i="1"/>
  <c r="D10" i="1"/>
  <c r="D11" i="1"/>
  <c r="D12" i="1"/>
  <c r="D8" i="1"/>
  <c r="D4" i="1"/>
  <c r="C42" i="1"/>
  <c r="C41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18" i="1"/>
  <c r="C9" i="1"/>
  <c r="C10" i="1"/>
  <c r="C11" i="1"/>
  <c r="C12" i="1"/>
  <c r="C8" i="1"/>
  <c r="P15" i="2"/>
  <c r="P7" i="2"/>
  <c r="P9" i="2"/>
  <c r="P10" i="2"/>
  <c r="P11" i="2"/>
  <c r="P12" i="2"/>
  <c r="P20" i="2"/>
  <c r="P21" i="2"/>
  <c r="P22" i="2"/>
  <c r="P24" i="2"/>
  <c r="P27" i="2"/>
  <c r="P28" i="2"/>
  <c r="P29" i="2"/>
  <c r="P30" i="2"/>
  <c r="P31" i="2"/>
  <c r="P32" i="2"/>
  <c r="P34" i="2"/>
  <c r="P35" i="2"/>
  <c r="O13" i="2"/>
  <c r="O36" i="2"/>
  <c r="O38" i="2"/>
  <c r="O41" i="2"/>
  <c r="N13" i="2"/>
  <c r="N36" i="2"/>
  <c r="N38" i="2"/>
  <c r="N41" i="2"/>
  <c r="M13" i="2"/>
  <c r="M36" i="2"/>
  <c r="M38" i="2"/>
  <c r="M41" i="2"/>
  <c r="L13" i="2"/>
  <c r="L36" i="2"/>
  <c r="L38" i="2"/>
  <c r="L41" i="2"/>
  <c r="K13" i="2"/>
  <c r="K36" i="2"/>
  <c r="K38" i="2"/>
  <c r="K41" i="2"/>
  <c r="J13" i="2"/>
  <c r="J36" i="2"/>
  <c r="J38" i="2"/>
  <c r="J41" i="2"/>
  <c r="I13" i="2"/>
  <c r="I36" i="2"/>
  <c r="I38" i="2"/>
  <c r="I41" i="2"/>
  <c r="H13" i="2"/>
  <c r="H36" i="2"/>
  <c r="H38" i="2"/>
  <c r="H41" i="2"/>
  <c r="G13" i="2"/>
  <c r="G36" i="2"/>
  <c r="G38" i="2"/>
  <c r="G41" i="2"/>
  <c r="F13" i="2"/>
  <c r="F36" i="2"/>
  <c r="F38" i="2"/>
  <c r="F41" i="2"/>
  <c r="E13" i="2"/>
  <c r="E36" i="2"/>
  <c r="E38" i="2"/>
  <c r="E41" i="2"/>
  <c r="D13" i="2"/>
  <c r="D36" i="2"/>
  <c r="D38" i="2"/>
  <c r="D41" i="2"/>
  <c r="O15" i="2"/>
  <c r="N15" i="2"/>
  <c r="M15" i="2"/>
  <c r="L15" i="2"/>
  <c r="K15" i="2"/>
  <c r="J15" i="2"/>
  <c r="I15" i="2"/>
  <c r="H15" i="2"/>
  <c r="G15" i="2"/>
  <c r="F15" i="2"/>
  <c r="E15" i="2"/>
  <c r="D15" i="2"/>
  <c r="P41" i="2"/>
</calcChain>
</file>

<file path=xl/sharedStrings.xml><?xml version="1.0" encoding="utf-8"?>
<sst xmlns="http://schemas.openxmlformats.org/spreadsheetml/2006/main" count="63" uniqueCount="59">
  <si>
    <t>Total Expenses</t>
  </si>
  <si>
    <t>Outras receitas</t>
  </si>
  <si>
    <t>Receitas Totais</t>
  </si>
  <si>
    <t>Despesas</t>
  </si>
  <si>
    <t>Anúncio</t>
  </si>
  <si>
    <t>Dívida incobrável</t>
  </si>
  <si>
    <t>Comissões</t>
  </si>
  <si>
    <t>Custo de bens vendidos</t>
  </si>
  <si>
    <t>Depreciação</t>
  </si>
  <si>
    <t>Mobília e equipamento</t>
  </si>
  <si>
    <t>Seguro</t>
  </si>
  <si>
    <t>Despesa de juros</t>
  </si>
  <si>
    <t>Manutenção e reparos</t>
  </si>
  <si>
    <t>Material de escritório</t>
  </si>
  <si>
    <t>Impostos sobre os salários</t>
  </si>
  <si>
    <t>Aluguel</t>
  </si>
  <si>
    <t>Pesquisa e desenvolvimento</t>
  </si>
  <si>
    <t>Salários e remunerações</t>
  </si>
  <si>
    <t>Viagem</t>
  </si>
  <si>
    <t>Serviços de utilidade pública</t>
  </si>
  <si>
    <t>Hospedagem de sites e domínios</t>
  </si>
  <si>
    <t>Outro</t>
  </si>
  <si>
    <t>Despesas Totais</t>
  </si>
  <si>
    <t>Lucro líquido antes dos impostos</t>
  </si>
  <si>
    <t>Despesa de imposto de renda</t>
  </si>
  <si>
    <t>Resultado Líquido</t>
  </si>
  <si>
    <t>Nome da Empresa</t>
  </si>
  <si>
    <t>Demonstração de resultados</t>
  </si>
  <si>
    <t>Para o ano</t>
  </si>
  <si>
    <t>Receitas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</si>
  <si>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</si>
  <si>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</si>
  <si>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</si>
  <si>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</si>
  <si>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</si>
  <si>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</si>
  <si>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</si>
  <si>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</si>
  <si>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</si>
  <si>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Otu</t>
  </si>
  <si>
    <t>Nov</t>
  </si>
  <si>
    <t>Dez</t>
  </si>
  <si>
    <t>Receita das vendas</t>
  </si>
  <si>
    <t>Despesa</t>
  </si>
  <si>
    <t>Receita de serviço</t>
  </si>
  <si>
    <t>Receita de juros</t>
  </si>
  <si>
    <t>Receitas de Aluguel</t>
  </si>
  <si>
    <t>Passeios</t>
  </si>
  <si>
    <t>Para o Ano</t>
  </si>
  <si>
    <r>
      <t>Demonstração de Resultados:</t>
    </r>
    <r>
      <rPr>
        <b/>
        <sz val="16"/>
        <color theme="8" tint="-0.499984740745262"/>
        <rFont val="Calibri"/>
        <family val="2"/>
        <scheme val="minor"/>
      </rPr>
      <t xml:space="preserve"> </t>
    </r>
    <r>
      <rPr>
        <b/>
        <sz val="16"/>
        <color theme="5" tint="-0.249977111117893"/>
        <rFont val="Calibri"/>
        <family val="2"/>
        <scheme val="minor"/>
      </rPr>
      <t>Resumo</t>
    </r>
  </si>
  <si>
    <t>Benefícios dos funcionários</t>
  </si>
  <si>
    <t>Tudo Excel</t>
  </si>
  <si>
    <t>Doe</t>
  </si>
  <si>
    <t>Doação voluntária</t>
  </si>
  <si>
    <t>Se esta planilha foi útil para você e, é claro, se você deseja nos ajudar com qualquer quantia, por favor envie um pix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</si>
  <si>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</si>
  <si>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Criamos várias planilhas grátis para que as pessoas usá-las e controlar suas atividades.</t>
  </si>
  <si>
    <t>O site Tudo Excel é para isso: ajudar, compartilhar, ensinar e gerar mais conhecimento!</t>
  </si>
  <si>
    <t>Obrigado por usar esta planilha!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</si>
</sst>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_(&quot;$&quot;* #,##0_);_(&quot;$&quot;* \(#,##0\);_(&quot;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14"/>
      <color theme="7" tint="0.3999755851924192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sz val="16"/>
      <color theme="0"/>
      <name val="Calibri"/>
      <family val="2"/>
      <scheme val="minor"/>
    </font>
    <font>
      <b/>
      <u/>
      <sz val="14"/>
      <color rgb="FFFFFF00"/>
      <name val="Calibri"/>
      <family val="2"/>
      <scheme val="minor"/>
    </font>
    <font>
      <b/>
      <u/>
      <sz val="11"/>
      <color rgb="FFFFFF00"/>
      <name val="Calibri"/>
      <family val="2"/>
      <scheme val="minor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/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theme="7" tint="0.39994506668294322"/>
      </bottom>
      <diagonal/>
    </border>
    <border>
      <left/>
      <right/>
      <top style="thin">
        <color indexed="64"/>
      </top>
      <bottom style="thin">
        <color theme="7" tint="0.39994506668294322"/>
      </bottom>
      <diagonal/>
    </border>
    <border>
      <left/>
      <right style="thin">
        <color indexed="64"/>
      </right>
      <top style="thin">
        <color indexed="64"/>
      </top>
      <bottom style="thin">
        <color theme="7" tint="0.399945066682943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95">
    <xf numFmtId="0" fontId="0" fillId="0" borderId="0" xfId="0"/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11" borderId="22" xfId="0" applyFont="1" applyFill="1" applyBorder="1" applyAlignment="1">
      <alignment vertical="center"/>
    </xf>
    <xf numFmtId="0" fontId="5" fillId="11" borderId="23" xfId="0" applyFont="1" applyFill="1" applyBorder="1" applyAlignment="1">
      <alignment vertical="center"/>
    </xf>
    <xf numFmtId="0" fontId="5" fillId="11" borderId="24" xfId="0" applyFont="1" applyFill="1" applyBorder="1" applyAlignment="1">
      <alignment vertical="center"/>
    </xf>
    <xf numFmtId="0" fontId="5" fillId="10" borderId="18" xfId="0" applyFont="1" applyFill="1" applyBorder="1" applyAlignment="1">
      <alignment vertical="center"/>
    </xf>
    <xf numFmtId="0" fontId="5" fillId="10" borderId="0" xfId="0" applyFont="1" applyFill="1" applyAlignment="1">
      <alignment vertical="center"/>
    </xf>
    <xf numFmtId="0" fontId="5" fillId="10" borderId="19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0" xfId="0" applyFont="1" applyFill="1" applyAlignment="1">
      <alignment vertical="center"/>
    </xf>
    <xf numFmtId="0" fontId="5" fillId="11" borderId="19" xfId="0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0" fontId="6" fillId="11" borderId="18" xfId="0" applyFont="1" applyFill="1" applyBorder="1" applyAlignment="1">
      <alignment vertical="center"/>
    </xf>
    <xf numFmtId="0" fontId="6" fillId="11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10" fillId="5" borderId="2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5" borderId="21" xfId="0" applyFont="1" applyFill="1" applyBorder="1" applyAlignment="1">
      <alignment vertical="center"/>
    </xf>
    <xf numFmtId="0" fontId="3" fillId="11" borderId="20" xfId="0" applyFont="1" applyFill="1" applyBorder="1" applyAlignment="1">
      <alignment vertical="center"/>
    </xf>
    <xf numFmtId="0" fontId="3" fillId="11" borderId="25" xfId="0" applyFont="1" applyFill="1" applyBorder="1" applyAlignment="1">
      <alignment vertical="center"/>
    </xf>
    <xf numFmtId="0" fontId="0" fillId="11" borderId="25" xfId="0" applyFill="1" applyBorder="1" applyAlignment="1">
      <alignment vertical="center"/>
    </xf>
    <xf numFmtId="0" fontId="0" fillId="11" borderId="21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13" fillId="0" borderId="0" xfId="1" applyNumberFormat="1" applyFont="1" applyFill="1" applyBorder="1" applyAlignment="1" applyProtection="1">
      <alignment horizontal="center" vertical="center"/>
    </xf>
    <xf numFmtId="164" fontId="3" fillId="8" borderId="6" xfId="1" applyNumberFormat="1" applyFont="1" applyFill="1" applyBorder="1" applyAlignment="1" applyProtection="1">
      <alignment vertical="center"/>
    </xf>
    <xf numFmtId="164" fontId="3" fillId="8" borderId="2" xfId="1" applyNumberFormat="1" applyFont="1" applyFill="1" applyBorder="1" applyAlignment="1" applyProtection="1">
      <alignment vertical="center"/>
    </xf>
    <xf numFmtId="0" fontId="10" fillId="6" borderId="0" xfId="0" applyFont="1" applyFill="1" applyAlignment="1">
      <alignment vertical="center"/>
    </xf>
    <xf numFmtId="0" fontId="12" fillId="3" borderId="3" xfId="0" applyFont="1" applyFill="1" applyBorder="1" applyAlignment="1">
      <alignment vertical="center"/>
    </xf>
    <xf numFmtId="164" fontId="14" fillId="3" borderId="4" xfId="1" applyNumberFormat="1" applyFont="1" applyFill="1" applyBorder="1" applyAlignment="1" applyProtection="1">
      <alignment horizontal="center" vertical="center"/>
    </xf>
    <xf numFmtId="164" fontId="14" fillId="3" borderId="5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vertical="center"/>
    </xf>
    <xf numFmtId="165" fontId="0" fillId="6" borderId="0" xfId="0" applyNumberFormat="1" applyFill="1" applyAlignment="1">
      <alignment horizontal="center" vertical="center"/>
    </xf>
    <xf numFmtId="165" fontId="3" fillId="6" borderId="0" xfId="0" applyNumberFormat="1" applyFont="1" applyFill="1" applyAlignment="1">
      <alignment vertical="center"/>
    </xf>
    <xf numFmtId="164" fontId="0" fillId="0" borderId="0" xfId="1" applyNumberFormat="1" applyFont="1" applyFill="1" applyBorder="1" applyAlignment="1" applyProtection="1">
      <alignment horizontal="center" vertical="center"/>
    </xf>
    <xf numFmtId="164" fontId="3" fillId="8" borderId="7" xfId="1" applyNumberFormat="1" applyFont="1" applyFill="1" applyBorder="1" applyAlignment="1" applyProtection="1">
      <alignment vertical="center"/>
    </xf>
    <xf numFmtId="0" fontId="9" fillId="6" borderId="0" xfId="0" applyFont="1" applyFill="1" applyAlignment="1">
      <alignment vertical="center"/>
    </xf>
    <xf numFmtId="0" fontId="11" fillId="3" borderId="3" xfId="0" applyFont="1" applyFill="1" applyBorder="1" applyAlignment="1">
      <alignment vertical="center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15" fillId="7" borderId="10" xfId="0" applyFont="1" applyFill="1" applyBorder="1" applyAlignment="1">
      <alignment vertical="center"/>
    </xf>
    <xf numFmtId="164" fontId="4" fillId="7" borderId="11" xfId="1" applyNumberFormat="1" applyFont="1" applyFill="1" applyBorder="1" applyAlignment="1" applyProtection="1">
      <alignment horizontal="center" vertical="center"/>
    </xf>
    <xf numFmtId="164" fontId="2" fillId="7" borderId="12" xfId="1" applyNumberFormat="1" applyFont="1" applyFill="1" applyBorder="1" applyAlignment="1" applyProtection="1">
      <alignment vertical="center"/>
    </xf>
    <xf numFmtId="0" fontId="14" fillId="12" borderId="13" xfId="0" applyFont="1" applyFill="1" applyBorder="1" applyAlignment="1">
      <alignment vertical="center"/>
    </xf>
    <xf numFmtId="164" fontId="17" fillId="0" borderId="14" xfId="1" applyNumberFormat="1" applyFont="1" applyFill="1" applyBorder="1" applyAlignment="1" applyProtection="1">
      <alignment horizontal="center" vertical="center"/>
    </xf>
    <xf numFmtId="164" fontId="17" fillId="0" borderId="9" xfId="1" applyNumberFormat="1" applyFont="1" applyFill="1" applyBorder="1" applyAlignment="1" applyProtection="1">
      <alignment horizontal="center" vertical="center"/>
    </xf>
    <xf numFmtId="164" fontId="16" fillId="0" borderId="9" xfId="1" applyNumberFormat="1" applyFont="1" applyFill="1" applyBorder="1" applyAlignment="1" applyProtection="1">
      <alignment vertical="center"/>
    </xf>
    <xf numFmtId="164" fontId="18" fillId="13" borderId="0" xfId="1" applyNumberFormat="1" applyFont="1" applyFill="1" applyBorder="1" applyAlignment="1" applyProtection="1">
      <alignment vertical="center"/>
    </xf>
    <xf numFmtId="0" fontId="7" fillId="9" borderId="8" xfId="0" applyFont="1" applyFill="1" applyBorder="1" applyAlignment="1">
      <alignment vertical="center"/>
    </xf>
    <xf numFmtId="164" fontId="3" fillId="9" borderId="8" xfId="1" applyNumberFormat="1" applyFont="1" applyFill="1" applyBorder="1" applyAlignment="1" applyProtection="1">
      <alignment horizontal="center" vertical="center"/>
    </xf>
    <xf numFmtId="164" fontId="3" fillId="9" borderId="8" xfId="1" applyNumberFormat="1" applyFont="1" applyFill="1" applyBorder="1" applyAlignment="1" applyProtection="1">
      <alignment vertical="center"/>
    </xf>
    <xf numFmtId="0" fontId="5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5" fillId="17" borderId="0" xfId="0" applyFont="1" applyFill="1" applyAlignment="1">
      <alignment vertical="center"/>
    </xf>
    <xf numFmtId="0" fontId="23" fillId="17" borderId="0" xfId="0" applyFont="1" applyFill="1" applyAlignment="1">
      <alignment horizontal="center" vertical="center"/>
    </xf>
    <xf numFmtId="0" fontId="0" fillId="14" borderId="0" xfId="0" applyFill="1"/>
    <xf numFmtId="0" fontId="7" fillId="16" borderId="1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7" fillId="14" borderId="0" xfId="0" applyFont="1" applyFill="1" applyAlignment="1">
      <alignment horizontal="left" vertical="center"/>
    </xf>
    <xf numFmtId="0" fontId="8" fillId="14" borderId="0" xfId="0" applyFont="1" applyFill="1" applyAlignment="1">
      <alignment vertical="center"/>
    </xf>
    <xf numFmtId="164" fontId="0" fillId="15" borderId="9" xfId="1" applyNumberFormat="1" applyFont="1" applyFill="1" applyBorder="1" applyAlignment="1" applyProtection="1">
      <alignment vertical="center"/>
    </xf>
    <xf numFmtId="164" fontId="0" fillId="14" borderId="0" xfId="1" applyNumberFormat="1" applyFont="1" applyFill="1" applyBorder="1" applyAlignment="1" applyProtection="1">
      <alignment vertical="center"/>
    </xf>
    <xf numFmtId="164" fontId="7" fillId="14" borderId="0" xfId="1" applyNumberFormat="1" applyFont="1" applyFill="1" applyBorder="1" applyAlignment="1" applyProtection="1">
      <alignment vertical="center"/>
    </xf>
    <xf numFmtId="165" fontId="0" fillId="14" borderId="0" xfId="0" applyNumberFormat="1" applyFill="1" applyAlignment="1">
      <alignment vertical="center"/>
    </xf>
    <xf numFmtId="164" fontId="11" fillId="14" borderId="0" xfId="1" applyNumberFormat="1" applyFont="1" applyFill="1" applyBorder="1" applyAlignment="1" applyProtection="1">
      <alignment vertical="center"/>
    </xf>
    <xf numFmtId="164" fontId="0" fillId="14" borderId="0" xfId="0" applyNumberFormat="1" applyFill="1" applyAlignment="1">
      <alignment vertical="center"/>
    </xf>
    <xf numFmtId="0" fontId="14" fillId="14" borderId="0" xfId="0" applyFont="1" applyFill="1" applyAlignment="1">
      <alignment vertical="center"/>
    </xf>
    <xf numFmtId="164" fontId="1" fillId="15" borderId="9" xfId="1" applyNumberFormat="1" applyFont="1" applyFill="1" applyBorder="1" applyAlignment="1" applyProtection="1">
      <alignment vertical="center"/>
    </xf>
    <xf numFmtId="0" fontId="25" fillId="11" borderId="23" xfId="2" applyFont="1" applyFill="1" applyBorder="1" applyAlignment="1">
      <alignment horizontal="center" vertical="center"/>
    </xf>
    <xf numFmtId="0" fontId="19" fillId="11" borderId="0" xfId="0" applyFont="1" applyFill="1" applyAlignment="1">
      <alignment horizontal="left" vertical="center"/>
    </xf>
    <xf numFmtId="0" fontId="5" fillId="15" borderId="0" xfId="0" applyFont="1" applyFill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10" fillId="14" borderId="0" xfId="0" applyFont="1" applyFill="1" applyAlignment="1">
      <alignment horizontal="right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24" fillId="11" borderId="23" xfId="2" applyFont="1" applyFill="1" applyBorder="1" applyAlignment="1" applyProtection="1">
      <alignment horizontal="center" vertical="center"/>
    </xf>
    <xf numFmtId="0" fontId="26" fillId="17" borderId="0" xfId="2" applyFont="1" applyFill="1" applyAlignment="1" applyProtection="1">
      <alignment horizontal="center" vertical="center"/>
    </xf>
    <xf numFmtId="0" fontId="27" fillId="0" borderId="0" xfId="0" applyFont="1"/>
    <xf numFmtId="0" fontId="28" fillId="18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3" borderId="0" xfId="0" applyFont="1" applyFill="1" applyAlignment="1">
      <alignment horizontal="left" vertical="center"/>
    </xf>
    <xf numFmtId="0" fontId="2" fillId="19" borderId="0" xfId="0" applyFont="1" applyFill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5</xdr:row>
      <xdr:rowOff>45721</xdr:rowOff>
    </xdr:from>
    <xdr:to>
      <xdr:col>3</xdr:col>
      <xdr:colOff>1403131</xdr:colOff>
      <xdr:row>5</xdr:row>
      <xdr:rowOff>228601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0B59F9-9905-0629-96FE-A6B42E8B2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1539241"/>
          <a:ext cx="945931" cy="182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E1B1-5729-433D-8700-5576DA0820E6}">
  <sheetPr>
    <tabColor rgb="FFFFC000"/>
  </sheetPr>
  <dimension ref="A1:E45"/>
  <sheetViews>
    <sheetView tabSelected="1" workbookViewId="0">
      <selection activeCell="D2" sqref="D2"/>
    </sheetView>
  </sheetViews>
  <sheetFormatPr defaultRowHeight="14.4" x14ac:dyDescent="0.3"/>
  <cols>
    <col min="2" max="2" width="18.109375" customWidth="1"/>
    <col min="3" max="3" width="31.88671875" customWidth="1"/>
    <col min="4" max="4" width="26.6640625" customWidth="1"/>
    <col min="5" max="5" width="6.109375" customWidth="1"/>
  </cols>
  <sheetData>
    <row r="1" spans="1:5" ht="32.4" customHeight="1" x14ac:dyDescent="0.3">
      <c r="A1" s="59"/>
      <c r="B1" s="79" t="str">
        <f>'Demo-Mensal-Lucros-e-Perdas'!C2</f>
        <v>Nome da Empresa</v>
      </c>
      <c r="C1" s="79"/>
      <c r="D1" s="79"/>
      <c r="E1" s="60"/>
    </row>
    <row r="2" spans="1:5" ht="21" x14ac:dyDescent="0.3">
      <c r="A2" s="59"/>
      <c r="B2" s="61"/>
      <c r="C2" s="62" t="s">
        <v>51</v>
      </c>
      <c r="D2" s="89" t="s">
        <v>52</v>
      </c>
      <c r="E2" s="60"/>
    </row>
    <row r="3" spans="1:5" ht="31.8" customHeight="1" x14ac:dyDescent="0.3">
      <c r="A3" s="63"/>
      <c r="B3" s="80" t="s">
        <v>49</v>
      </c>
      <c r="C3" s="80"/>
      <c r="D3" s="80"/>
      <c r="E3" s="60"/>
    </row>
    <row r="4" spans="1:5" ht="18" x14ac:dyDescent="0.3">
      <c r="A4" s="63"/>
      <c r="B4" s="81" t="s">
        <v>48</v>
      </c>
      <c r="C4" s="81"/>
      <c r="D4" s="64">
        <f>'Demo-Mensal-Lucros-e-Perdas'!D5</f>
        <v>2023</v>
      </c>
      <c r="E4" s="60"/>
    </row>
    <row r="5" spans="1:5" x14ac:dyDescent="0.3">
      <c r="A5" s="63"/>
      <c r="B5" s="63"/>
      <c r="C5" s="63"/>
      <c r="D5" s="63"/>
      <c r="E5" s="60"/>
    </row>
    <row r="6" spans="1:5" ht="22.8" customHeight="1" x14ac:dyDescent="0.3">
      <c r="A6" s="63"/>
      <c r="B6" s="65" t="s">
        <v>29</v>
      </c>
      <c r="C6" s="65"/>
      <c r="D6" s="66"/>
      <c r="E6" s="60"/>
    </row>
    <row r="7" spans="1:5" ht="18" x14ac:dyDescent="0.3">
      <c r="A7" s="63"/>
      <c r="B7" s="67"/>
      <c r="C7" s="67"/>
      <c r="D7" s="66"/>
      <c r="E7" s="60"/>
    </row>
    <row r="8" spans="1:5" x14ac:dyDescent="0.3">
      <c r="A8" s="63"/>
      <c r="B8" s="60"/>
      <c r="C8" s="68" t="str">
        <f>'Demo-Mensal-Lucros-e-Perdas'!C8</f>
        <v>Receita das vendas</v>
      </c>
      <c r="D8" s="69">
        <f>'Demo-Mensal-Lucros-e-Perdas'!P8</f>
        <v>3800000</v>
      </c>
      <c r="E8" s="60"/>
    </row>
    <row r="9" spans="1:5" x14ac:dyDescent="0.3">
      <c r="A9" s="63"/>
      <c r="B9" s="60"/>
      <c r="C9" s="68" t="str">
        <f>'Demo-Mensal-Lucros-e-Perdas'!C9</f>
        <v>Receitas de Aluguel</v>
      </c>
      <c r="D9" s="69">
        <f>'Demo-Mensal-Lucros-e-Perdas'!P9</f>
        <v>0</v>
      </c>
      <c r="E9" s="60"/>
    </row>
    <row r="10" spans="1:5" x14ac:dyDescent="0.3">
      <c r="A10" s="63"/>
      <c r="B10" s="60"/>
      <c r="C10" s="68" t="str">
        <f>'Demo-Mensal-Lucros-e-Perdas'!C10</f>
        <v>Receita de serviço</v>
      </c>
      <c r="D10" s="69">
        <f>'Demo-Mensal-Lucros-e-Perdas'!P10</f>
        <v>0</v>
      </c>
      <c r="E10" s="60"/>
    </row>
    <row r="11" spans="1:5" x14ac:dyDescent="0.3">
      <c r="A11" s="63"/>
      <c r="B11" s="60"/>
      <c r="C11" s="68" t="str">
        <f>'Demo-Mensal-Lucros-e-Perdas'!C11</f>
        <v>Receita de juros</v>
      </c>
      <c r="D11" s="69">
        <f>'Demo-Mensal-Lucros-e-Perdas'!P11</f>
        <v>0</v>
      </c>
      <c r="E11" s="60"/>
    </row>
    <row r="12" spans="1:5" x14ac:dyDescent="0.3">
      <c r="A12" s="63"/>
      <c r="B12" s="60"/>
      <c r="C12" s="68" t="str">
        <f>'Demo-Mensal-Lucros-e-Perdas'!C12</f>
        <v>Outras receitas</v>
      </c>
      <c r="D12" s="69">
        <f>'Demo-Mensal-Lucros-e-Perdas'!P12</f>
        <v>0</v>
      </c>
      <c r="E12" s="60"/>
    </row>
    <row r="13" spans="1:5" x14ac:dyDescent="0.3">
      <c r="A13" s="63"/>
      <c r="B13" s="60"/>
      <c r="C13" s="68"/>
      <c r="D13" s="70"/>
      <c r="E13" s="60"/>
    </row>
    <row r="14" spans="1:5" ht="21.6" customHeight="1" x14ac:dyDescent="0.3">
      <c r="A14" s="63"/>
      <c r="B14" s="78" t="s">
        <v>2</v>
      </c>
      <c r="C14" s="78"/>
      <c r="D14" s="71">
        <f>IF(K2I=C2,SUM(D8:D12),"erro")</f>
        <v>3800000</v>
      </c>
      <c r="E14" s="60"/>
    </row>
    <row r="15" spans="1:5" x14ac:dyDescent="0.3">
      <c r="A15" s="63"/>
      <c r="B15" s="60"/>
      <c r="C15" s="60"/>
      <c r="D15" s="72"/>
      <c r="E15" s="60"/>
    </row>
    <row r="16" spans="1:5" ht="21" customHeight="1" x14ac:dyDescent="0.3">
      <c r="A16" s="63"/>
      <c r="B16" s="78" t="s">
        <v>3</v>
      </c>
      <c r="C16" s="78"/>
      <c r="D16" s="66"/>
      <c r="E16" s="60"/>
    </row>
    <row r="17" spans="1:5" ht="18" x14ac:dyDescent="0.3">
      <c r="A17" s="63"/>
      <c r="B17" s="67"/>
      <c r="C17" s="67"/>
      <c r="D17" s="66"/>
      <c r="E17" s="60"/>
    </row>
    <row r="18" spans="1:5" x14ac:dyDescent="0.3">
      <c r="A18" s="63"/>
      <c r="B18" s="60"/>
      <c r="C18" s="68" t="str">
        <f>'Demo-Mensal-Lucros-e-Perdas'!C16</f>
        <v>Anúncio</v>
      </c>
      <c r="D18" s="69">
        <f>'Demo-Mensal-Lucros-e-Perdas'!P16</f>
        <v>45000</v>
      </c>
      <c r="E18" s="60"/>
    </row>
    <row r="19" spans="1:5" x14ac:dyDescent="0.3">
      <c r="A19" s="63"/>
      <c r="B19" s="60"/>
      <c r="C19" s="68" t="str">
        <f>'Demo-Mensal-Lucros-e-Perdas'!C17</f>
        <v>Dívida incobrável</v>
      </c>
      <c r="D19" s="69">
        <f>'Demo-Mensal-Lucros-e-Perdas'!P17</f>
        <v>90000</v>
      </c>
      <c r="E19" s="60"/>
    </row>
    <row r="20" spans="1:5" x14ac:dyDescent="0.3">
      <c r="A20" s="63"/>
      <c r="B20" s="60"/>
      <c r="C20" s="68" t="str">
        <f>'Demo-Mensal-Lucros-e-Perdas'!C18</f>
        <v>Comissões</v>
      </c>
      <c r="D20" s="69">
        <f>'Demo-Mensal-Lucros-e-Perdas'!P18</f>
        <v>34560</v>
      </c>
      <c r="E20" s="60"/>
    </row>
    <row r="21" spans="1:5" x14ac:dyDescent="0.3">
      <c r="A21" s="63"/>
      <c r="B21" s="60"/>
      <c r="C21" s="68" t="str">
        <f>'Demo-Mensal-Lucros-e-Perdas'!C19</f>
        <v>Custo de bens vendidos</v>
      </c>
      <c r="D21" s="69">
        <f>'Demo-Mensal-Lucros-e-Perdas'!P19</f>
        <v>8000</v>
      </c>
      <c r="E21" s="60"/>
    </row>
    <row r="22" spans="1:5" x14ac:dyDescent="0.3">
      <c r="A22" s="63"/>
      <c r="B22" s="60"/>
      <c r="C22" s="68" t="str">
        <f>'Demo-Mensal-Lucros-e-Perdas'!C20</f>
        <v>Depreciação</v>
      </c>
      <c r="D22" s="69">
        <f>'Demo-Mensal-Lucros-e-Perdas'!P20</f>
        <v>0</v>
      </c>
      <c r="E22" s="60"/>
    </row>
    <row r="23" spans="1:5" x14ac:dyDescent="0.3">
      <c r="A23" s="63"/>
      <c r="B23" s="60"/>
      <c r="C23" s="68" t="str">
        <f>'Demo-Mensal-Lucros-e-Perdas'!C21</f>
        <v>Benefícios dos funcionários</v>
      </c>
      <c r="D23" s="69">
        <f>'Demo-Mensal-Lucros-e-Perdas'!P21</f>
        <v>0</v>
      </c>
      <c r="E23" s="60"/>
    </row>
    <row r="24" spans="1:5" x14ac:dyDescent="0.3">
      <c r="A24" s="63"/>
      <c r="B24" s="60"/>
      <c r="C24" s="68" t="str">
        <f>'Demo-Mensal-Lucros-e-Perdas'!C22</f>
        <v>Mobília e equipamento</v>
      </c>
      <c r="D24" s="69">
        <f>'Demo-Mensal-Lucros-e-Perdas'!P22</f>
        <v>0</v>
      </c>
      <c r="E24" s="60"/>
    </row>
    <row r="25" spans="1:5" x14ac:dyDescent="0.3">
      <c r="A25" s="63"/>
      <c r="B25" s="60"/>
      <c r="C25" s="68" t="str">
        <f>'Demo-Mensal-Lucros-e-Perdas'!C23</f>
        <v>Seguro</v>
      </c>
      <c r="D25" s="69">
        <f>'Demo-Mensal-Lucros-e-Perdas'!P23</f>
        <v>40000</v>
      </c>
      <c r="E25" s="60"/>
    </row>
    <row r="26" spans="1:5" x14ac:dyDescent="0.3">
      <c r="A26" s="63"/>
      <c r="B26" s="60"/>
      <c r="C26" s="68" t="str">
        <f>'Demo-Mensal-Lucros-e-Perdas'!C24</f>
        <v>Despesa de juros</v>
      </c>
      <c r="D26" s="69">
        <f>'Demo-Mensal-Lucros-e-Perdas'!P24</f>
        <v>0</v>
      </c>
      <c r="E26" s="60"/>
    </row>
    <row r="27" spans="1:5" x14ac:dyDescent="0.3">
      <c r="A27" s="63"/>
      <c r="B27" s="60"/>
      <c r="C27" s="68" t="str">
        <f>'Demo-Mensal-Lucros-e-Perdas'!C25</f>
        <v>Manutenção e reparos</v>
      </c>
      <c r="D27" s="69">
        <f>'Demo-Mensal-Lucros-e-Perdas'!P25</f>
        <v>13900</v>
      </c>
      <c r="E27" s="60"/>
    </row>
    <row r="28" spans="1:5" x14ac:dyDescent="0.3">
      <c r="A28" s="63"/>
      <c r="B28" s="60"/>
      <c r="C28" s="68" t="str">
        <f>'Demo-Mensal-Lucros-e-Perdas'!C26</f>
        <v>Material de escritório</v>
      </c>
      <c r="D28" s="69">
        <f>'Demo-Mensal-Lucros-e-Perdas'!P26</f>
        <v>12900</v>
      </c>
      <c r="E28" s="60"/>
    </row>
    <row r="29" spans="1:5" x14ac:dyDescent="0.3">
      <c r="A29" s="63"/>
      <c r="B29" s="60"/>
      <c r="C29" s="68" t="str">
        <f>'Demo-Mensal-Lucros-e-Perdas'!C27</f>
        <v>Impostos sobre os salários</v>
      </c>
      <c r="D29" s="69">
        <f>'Demo-Mensal-Lucros-e-Perdas'!P27</f>
        <v>0</v>
      </c>
      <c r="E29" s="60"/>
    </row>
    <row r="30" spans="1:5" x14ac:dyDescent="0.3">
      <c r="A30" s="63"/>
      <c r="B30" s="60"/>
      <c r="C30" s="68" t="str">
        <f>'Demo-Mensal-Lucros-e-Perdas'!C28</f>
        <v>Aluguel</v>
      </c>
      <c r="D30" s="69">
        <f>'Demo-Mensal-Lucros-e-Perdas'!P28</f>
        <v>0</v>
      </c>
      <c r="E30" s="60"/>
    </row>
    <row r="31" spans="1:5" x14ac:dyDescent="0.3">
      <c r="A31" s="63"/>
      <c r="B31" s="60"/>
      <c r="C31" s="68" t="str">
        <f>'Demo-Mensal-Lucros-e-Perdas'!C29</f>
        <v>Pesquisa e desenvolvimento</v>
      </c>
      <c r="D31" s="69">
        <f>'Demo-Mensal-Lucros-e-Perdas'!P29</f>
        <v>0</v>
      </c>
      <c r="E31" s="60"/>
    </row>
    <row r="32" spans="1:5" x14ac:dyDescent="0.3">
      <c r="A32" s="63"/>
      <c r="B32" s="60"/>
      <c r="C32" s="68" t="str">
        <f>'Demo-Mensal-Lucros-e-Perdas'!C30</f>
        <v>Salários e remunerações</v>
      </c>
      <c r="D32" s="69">
        <f>'Demo-Mensal-Lucros-e-Perdas'!P30</f>
        <v>0</v>
      </c>
      <c r="E32" s="60"/>
    </row>
    <row r="33" spans="1:5" x14ac:dyDescent="0.3">
      <c r="A33" s="63"/>
      <c r="B33" s="60"/>
      <c r="C33" s="68" t="str">
        <f>'Demo-Mensal-Lucros-e-Perdas'!C31</f>
        <v>Passeios</v>
      </c>
      <c r="D33" s="69">
        <f>'Demo-Mensal-Lucros-e-Perdas'!P31</f>
        <v>0</v>
      </c>
      <c r="E33" s="60"/>
    </row>
    <row r="34" spans="1:5" x14ac:dyDescent="0.3">
      <c r="A34" s="63"/>
      <c r="B34" s="60"/>
      <c r="C34" s="68" t="str">
        <f>'Demo-Mensal-Lucros-e-Perdas'!C32</f>
        <v>Viagem</v>
      </c>
      <c r="D34" s="69">
        <f>'Demo-Mensal-Lucros-e-Perdas'!P32</f>
        <v>0</v>
      </c>
      <c r="E34" s="60"/>
    </row>
    <row r="35" spans="1:5" x14ac:dyDescent="0.3">
      <c r="A35" s="63"/>
      <c r="B35" s="60"/>
      <c r="C35" s="68" t="str">
        <f>'Demo-Mensal-Lucros-e-Perdas'!C33</f>
        <v>Serviços de utilidade pública</v>
      </c>
      <c r="D35" s="69">
        <f>'Demo-Mensal-Lucros-e-Perdas'!P33</f>
        <v>3000</v>
      </c>
      <c r="E35" s="60"/>
    </row>
    <row r="36" spans="1:5" x14ac:dyDescent="0.3">
      <c r="A36" s="63"/>
      <c r="B36" s="60"/>
      <c r="C36" s="68" t="str">
        <f>'Demo-Mensal-Lucros-e-Perdas'!C34</f>
        <v>Hospedagem de sites e domínios</v>
      </c>
      <c r="D36" s="69">
        <f>'Demo-Mensal-Lucros-e-Perdas'!P34</f>
        <v>0</v>
      </c>
      <c r="E36" s="60"/>
    </row>
    <row r="37" spans="1:5" x14ac:dyDescent="0.3">
      <c r="A37" s="63"/>
      <c r="B37" s="60"/>
      <c r="C37" s="68" t="str">
        <f>'Demo-Mensal-Lucros-e-Perdas'!C35</f>
        <v>Outro</v>
      </c>
      <c r="D37" s="69">
        <f>'Demo-Mensal-Lucros-e-Perdas'!P35</f>
        <v>0</v>
      </c>
      <c r="E37" s="60"/>
    </row>
    <row r="38" spans="1:5" x14ac:dyDescent="0.3">
      <c r="A38" s="63"/>
      <c r="B38" s="60"/>
      <c r="C38" s="68"/>
      <c r="D38" s="70"/>
      <c r="E38" s="60"/>
    </row>
    <row r="39" spans="1:5" ht="24" customHeight="1" x14ac:dyDescent="0.3">
      <c r="A39" s="63"/>
      <c r="B39" s="78" t="s">
        <v>0</v>
      </c>
      <c r="C39" s="78"/>
      <c r="D39" s="73">
        <f>IF(K2I=C2,SUM(D18:D37),"erro")</f>
        <v>247360</v>
      </c>
      <c r="E39" s="60"/>
    </row>
    <row r="40" spans="1:5" x14ac:dyDescent="0.3">
      <c r="A40" s="63"/>
      <c r="B40" s="60"/>
      <c r="C40" s="60"/>
      <c r="D40" s="74"/>
      <c r="E40" s="60"/>
    </row>
    <row r="41" spans="1:5" x14ac:dyDescent="0.3">
      <c r="A41" s="63"/>
      <c r="B41" s="60"/>
      <c r="C41" s="75" t="str">
        <f>'Demo-Mensal-Lucros-e-Perdas'!C38</f>
        <v>Lucro líquido antes dos impostos</v>
      </c>
      <c r="D41" s="76">
        <f>'Demo-Mensal-Lucros-e-Perdas'!P38</f>
        <v>3552640</v>
      </c>
      <c r="E41" s="60"/>
    </row>
    <row r="42" spans="1:5" x14ac:dyDescent="0.3">
      <c r="A42" s="63"/>
      <c r="B42" s="60"/>
      <c r="C42" s="75" t="str">
        <f>'Demo-Mensal-Lucros-e-Perdas'!C39</f>
        <v>Despesa de imposto de renda</v>
      </c>
      <c r="D42" s="76">
        <f>'Demo-Mensal-Lucros-e-Perdas'!P40</f>
        <v>396700</v>
      </c>
      <c r="E42" s="60"/>
    </row>
    <row r="43" spans="1:5" x14ac:dyDescent="0.3">
      <c r="A43" s="63"/>
      <c r="B43" s="60"/>
      <c r="C43" s="60"/>
      <c r="D43" s="74"/>
      <c r="E43" s="60"/>
    </row>
    <row r="44" spans="1:5" ht="21" customHeight="1" x14ac:dyDescent="0.3">
      <c r="A44" s="63"/>
      <c r="B44" s="78" t="s">
        <v>25</v>
      </c>
      <c r="C44" s="78"/>
      <c r="D44" s="71">
        <f>IF(K2I=C2,D41-D42,"*")</f>
        <v>3155940</v>
      </c>
      <c r="E44" s="60"/>
    </row>
    <row r="45" spans="1:5" x14ac:dyDescent="0.3">
      <c r="A45" s="63"/>
      <c r="B45" s="60"/>
      <c r="C45" s="60"/>
      <c r="D45" s="60"/>
      <c r="E45" s="60"/>
    </row>
  </sheetData>
  <sheetProtection formatCells="0" formatColumns="0" formatRows="0" insertColumns="0" insertRows="0" deleteColumns="0" deleteRows="0" sort="0" autoFilter="0" pivotTables="0"/>
  <mergeCells count="7">
    <mergeCell ref="B16:C16"/>
    <mergeCell ref="B39:C39"/>
    <mergeCell ref="B44:C44"/>
    <mergeCell ref="B1:D1"/>
    <mergeCell ref="B3:D3"/>
    <mergeCell ref="B4:C4"/>
    <mergeCell ref="B14:C14"/>
  </mergeCells>
  <hyperlinks>
    <hyperlink ref="D2" location="Donate!A1" display="Donate" xr:uid="{80DE6F10-7516-414F-9EF9-81B6D02617AA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28E3E-9990-4724-AE88-2A843BB34CE6}">
  <sheetPr>
    <tabColor rgb="FF00B050"/>
  </sheetPr>
  <dimension ref="A1:Q42"/>
  <sheetViews>
    <sheetView topLeftCell="C1" workbookViewId="0">
      <selection activeCell="I2" sqref="I2"/>
    </sheetView>
  </sheetViews>
  <sheetFormatPr defaultRowHeight="14.4" x14ac:dyDescent="0.3"/>
  <cols>
    <col min="1" max="1" width="2" customWidth="1"/>
    <col min="2" max="2" width="2.5546875" customWidth="1"/>
    <col min="3" max="3" width="37" bestFit="1" customWidth="1"/>
    <col min="4" max="15" width="14.77734375" customWidth="1"/>
    <col min="16" max="16" width="23.33203125" customWidth="1"/>
    <col min="17" max="17" width="2.5546875" customWidth="1"/>
  </cols>
  <sheetData>
    <row r="1" spans="1:1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.6" customHeight="1" x14ac:dyDescent="0.3">
      <c r="A2" s="2"/>
      <c r="B2" s="3"/>
      <c r="C2" s="82" t="s">
        <v>26</v>
      </c>
      <c r="D2" s="83"/>
      <c r="E2" s="84"/>
      <c r="F2" s="4"/>
      <c r="G2" s="5"/>
      <c r="H2" s="5"/>
      <c r="I2" s="77"/>
      <c r="J2" s="5"/>
      <c r="K2" s="88" t="s">
        <v>51</v>
      </c>
      <c r="L2" s="88"/>
      <c r="M2" s="5"/>
      <c r="N2" s="5"/>
      <c r="O2" s="5"/>
      <c r="P2" s="6"/>
      <c r="Q2" s="2"/>
    </row>
    <row r="3" spans="1:17" ht="21" x14ac:dyDescent="0.3">
      <c r="A3" s="2"/>
      <c r="B3" s="3"/>
      <c r="C3" s="7"/>
      <c r="D3" s="8"/>
      <c r="E3" s="9"/>
      <c r="F3" s="10"/>
      <c r="G3" s="11"/>
      <c r="H3" s="11"/>
      <c r="I3" s="11"/>
      <c r="J3" s="11"/>
      <c r="K3" s="11"/>
      <c r="L3" s="11"/>
      <c r="M3" s="11"/>
      <c r="N3" s="11"/>
      <c r="O3" s="11"/>
      <c r="P3" s="12"/>
      <c r="Q3" s="2"/>
    </row>
    <row r="4" spans="1:17" ht="25.8" x14ac:dyDescent="0.3">
      <c r="A4" s="1"/>
      <c r="B4" s="13"/>
      <c r="C4" s="85" t="s">
        <v>27</v>
      </c>
      <c r="D4" s="86"/>
      <c r="E4" s="87"/>
      <c r="F4" s="14"/>
      <c r="G4" s="15"/>
      <c r="H4" s="11"/>
      <c r="I4" s="11"/>
      <c r="J4" s="11"/>
      <c r="K4" s="11"/>
      <c r="L4" s="11"/>
      <c r="M4" s="11"/>
      <c r="N4" s="11"/>
      <c r="O4" s="11"/>
      <c r="P4" s="12"/>
      <c r="Q4" s="1"/>
    </row>
    <row r="5" spans="1:17" ht="22.95" customHeight="1" x14ac:dyDescent="0.3">
      <c r="A5" s="1"/>
      <c r="B5" s="16"/>
      <c r="C5" s="17" t="s">
        <v>28</v>
      </c>
      <c r="D5" s="18">
        <v>2023</v>
      </c>
      <c r="E5" s="19"/>
      <c r="F5" s="20"/>
      <c r="G5" s="21"/>
      <c r="H5" s="22"/>
      <c r="I5" s="22"/>
      <c r="J5" s="22"/>
      <c r="K5" s="22"/>
      <c r="L5" s="22"/>
      <c r="M5" s="22"/>
      <c r="N5" s="22"/>
      <c r="O5" s="22"/>
      <c r="P5" s="23"/>
      <c r="Q5" s="1"/>
    </row>
    <row r="6" spans="1:17" ht="22.95" customHeight="1" x14ac:dyDescent="0.3">
      <c r="A6" s="1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"/>
    </row>
    <row r="7" spans="1:17" ht="22.95" customHeight="1" x14ac:dyDescent="0.3">
      <c r="A7" s="1"/>
      <c r="B7" s="25"/>
      <c r="C7" s="26" t="s">
        <v>29</v>
      </c>
      <c r="D7" s="27" t="s">
        <v>30</v>
      </c>
      <c r="E7" s="27" t="s">
        <v>31</v>
      </c>
      <c r="F7" s="27" t="s">
        <v>32</v>
      </c>
      <c r="G7" s="27" t="s">
        <v>33</v>
      </c>
      <c r="H7" s="27" t="s">
        <v>34</v>
      </c>
      <c r="I7" s="27" t="s">
        <v>35</v>
      </c>
      <c r="J7" s="27" t="s">
        <v>36</v>
      </c>
      <c r="K7" s="27" t="s">
        <v>37</v>
      </c>
      <c r="L7" s="27" t="s">
        <v>38</v>
      </c>
      <c r="M7" s="27" t="s">
        <v>39</v>
      </c>
      <c r="N7" s="27" t="s">
        <v>40</v>
      </c>
      <c r="O7" s="27" t="s">
        <v>41</v>
      </c>
      <c r="P7" s="28">
        <f>D5</f>
        <v>2023</v>
      </c>
      <c r="Q7" s="1"/>
    </row>
    <row r="8" spans="1:17" ht="22.95" customHeight="1" x14ac:dyDescent="0.3">
      <c r="A8" s="1"/>
      <c r="B8" s="24"/>
      <c r="C8" s="29" t="s">
        <v>42</v>
      </c>
      <c r="D8" s="30">
        <v>2000000</v>
      </c>
      <c r="E8" s="30">
        <v>1800000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1">
        <f>SUM(D8:O8)</f>
        <v>3800000</v>
      </c>
      <c r="Q8" s="1"/>
    </row>
    <row r="9" spans="1:17" ht="22.95" customHeight="1" x14ac:dyDescent="0.3">
      <c r="A9" s="1"/>
      <c r="B9" s="24"/>
      <c r="C9" s="29" t="s">
        <v>46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2">
        <f t="shared" ref="P9:P12" si="0">SUM(D9:O9)</f>
        <v>0</v>
      </c>
      <c r="Q9" s="1"/>
    </row>
    <row r="10" spans="1:17" ht="22.95" customHeight="1" x14ac:dyDescent="0.3">
      <c r="A10" s="1"/>
      <c r="B10" s="24"/>
      <c r="C10" s="29" t="s">
        <v>44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2">
        <f t="shared" si="0"/>
        <v>0</v>
      </c>
      <c r="Q10" s="1"/>
    </row>
    <row r="11" spans="1:17" ht="22.95" customHeight="1" x14ac:dyDescent="0.3">
      <c r="A11" s="1"/>
      <c r="B11" s="24"/>
      <c r="C11" s="29" t="s">
        <v>45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2">
        <f t="shared" si="0"/>
        <v>0</v>
      </c>
      <c r="Q11" s="1"/>
    </row>
    <row r="12" spans="1:17" ht="22.95" customHeight="1" x14ac:dyDescent="0.3">
      <c r="A12" s="1"/>
      <c r="B12" s="24"/>
      <c r="C12" s="29" t="s">
        <v>1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2">
        <f t="shared" si="0"/>
        <v>0</v>
      </c>
      <c r="Q12" s="1"/>
    </row>
    <row r="13" spans="1:17" ht="22.95" customHeight="1" x14ac:dyDescent="0.3">
      <c r="A13" s="1"/>
      <c r="B13" s="33"/>
      <c r="C13" s="34" t="s">
        <v>2</v>
      </c>
      <c r="D13" s="35">
        <f>SUM(D8:D12)</f>
        <v>2000000</v>
      </c>
      <c r="E13" s="35">
        <f t="shared" ref="E13:P13" si="1">SUM(E8:E12)</f>
        <v>1800000</v>
      </c>
      <c r="F13" s="35">
        <f t="shared" si="1"/>
        <v>0</v>
      </c>
      <c r="G13" s="35">
        <f t="shared" si="1"/>
        <v>0</v>
      </c>
      <c r="H13" s="35">
        <f t="shared" si="1"/>
        <v>0</v>
      </c>
      <c r="I13" s="35">
        <f t="shared" si="1"/>
        <v>0</v>
      </c>
      <c r="J13" s="35">
        <f t="shared" si="1"/>
        <v>0</v>
      </c>
      <c r="K13" s="35">
        <f t="shared" si="1"/>
        <v>0</v>
      </c>
      <c r="L13" s="35">
        <f t="shared" si="1"/>
        <v>0</v>
      </c>
      <c r="M13" s="35">
        <f t="shared" si="1"/>
        <v>0</v>
      </c>
      <c r="N13" s="35">
        <f t="shared" si="1"/>
        <v>0</v>
      </c>
      <c r="O13" s="36">
        <f t="shared" si="1"/>
        <v>0</v>
      </c>
      <c r="P13" s="37">
        <f t="shared" si="1"/>
        <v>3800000</v>
      </c>
      <c r="Q13" s="1"/>
    </row>
    <row r="14" spans="1:17" ht="22.95" customHeight="1" x14ac:dyDescent="0.3">
      <c r="A14" s="1"/>
      <c r="B14" s="24"/>
      <c r="C14" s="24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  <c r="Q14" s="1"/>
    </row>
    <row r="15" spans="1:17" ht="22.95" customHeight="1" x14ac:dyDescent="0.3">
      <c r="A15" s="1"/>
      <c r="B15" s="25"/>
      <c r="C15" s="26" t="s">
        <v>43</v>
      </c>
      <c r="D15" s="27" t="str">
        <f>D7</f>
        <v>Jan</v>
      </c>
      <c r="E15" s="27" t="str">
        <f t="shared" ref="E15:O15" si="2">E7</f>
        <v>Fev</v>
      </c>
      <c r="F15" s="27" t="str">
        <f t="shared" si="2"/>
        <v>Mar</v>
      </c>
      <c r="G15" s="27" t="str">
        <f t="shared" si="2"/>
        <v>Abr</v>
      </c>
      <c r="H15" s="27" t="str">
        <f t="shared" si="2"/>
        <v>Mai</v>
      </c>
      <c r="I15" s="27" t="str">
        <f t="shared" si="2"/>
        <v>Jun</v>
      </c>
      <c r="J15" s="27" t="str">
        <f t="shared" si="2"/>
        <v>Jul</v>
      </c>
      <c r="K15" s="27" t="str">
        <f t="shared" si="2"/>
        <v>Ago</v>
      </c>
      <c r="L15" s="27" t="str">
        <f t="shared" si="2"/>
        <v>Set</v>
      </c>
      <c r="M15" s="27" t="str">
        <f t="shared" si="2"/>
        <v>Otu</v>
      </c>
      <c r="N15" s="27" t="str">
        <f t="shared" si="2"/>
        <v>Nov</v>
      </c>
      <c r="O15" s="27" t="str">
        <f t="shared" si="2"/>
        <v>Dez</v>
      </c>
      <c r="P15" s="28">
        <f>D5</f>
        <v>2023</v>
      </c>
      <c r="Q15" s="1"/>
    </row>
    <row r="16" spans="1:17" ht="22.95" customHeight="1" x14ac:dyDescent="0.3">
      <c r="A16" s="1"/>
      <c r="B16" s="24"/>
      <c r="C16" s="29" t="s">
        <v>4</v>
      </c>
      <c r="D16" s="40">
        <v>45000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1">
        <f t="shared" ref="P16:P35" si="3">SUM(D16:O16)</f>
        <v>45000</v>
      </c>
      <c r="Q16" s="1"/>
    </row>
    <row r="17" spans="1:17" ht="22.95" customHeight="1" x14ac:dyDescent="0.3">
      <c r="A17" s="1"/>
      <c r="B17" s="24"/>
      <c r="C17" s="29" t="s">
        <v>5</v>
      </c>
      <c r="D17" s="40">
        <v>56000</v>
      </c>
      <c r="E17" s="40">
        <v>34000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32">
        <f t="shared" si="3"/>
        <v>90000</v>
      </c>
      <c r="Q17" s="1"/>
    </row>
    <row r="18" spans="1:17" ht="22.95" customHeight="1" x14ac:dyDescent="0.3">
      <c r="A18" s="1"/>
      <c r="B18" s="24"/>
      <c r="C18" s="29" t="s">
        <v>6</v>
      </c>
      <c r="D18" s="40"/>
      <c r="E18" s="40">
        <v>34560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2">
        <f t="shared" si="3"/>
        <v>34560</v>
      </c>
      <c r="Q18" s="1"/>
    </row>
    <row r="19" spans="1:17" ht="22.95" customHeight="1" x14ac:dyDescent="0.3">
      <c r="A19" s="1"/>
      <c r="B19" s="24"/>
      <c r="C19" s="29" t="s">
        <v>7</v>
      </c>
      <c r="D19" s="40">
        <v>8000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32">
        <f t="shared" si="3"/>
        <v>8000</v>
      </c>
      <c r="Q19" s="1"/>
    </row>
    <row r="20" spans="1:17" ht="22.95" customHeight="1" x14ac:dyDescent="0.3">
      <c r="A20" s="1"/>
      <c r="B20" s="24"/>
      <c r="C20" s="29" t="s">
        <v>8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32">
        <f t="shared" si="3"/>
        <v>0</v>
      </c>
      <c r="Q20" s="1"/>
    </row>
    <row r="21" spans="1:17" ht="22.95" customHeight="1" x14ac:dyDescent="0.3">
      <c r="A21" s="1"/>
      <c r="B21" s="24"/>
      <c r="C21" s="29" t="s">
        <v>50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32">
        <f t="shared" si="3"/>
        <v>0</v>
      </c>
      <c r="Q21" s="1"/>
    </row>
    <row r="22" spans="1:17" ht="22.95" customHeight="1" x14ac:dyDescent="0.3">
      <c r="A22" s="1"/>
      <c r="B22" s="24"/>
      <c r="C22" s="29" t="s">
        <v>9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32">
        <f t="shared" si="3"/>
        <v>0</v>
      </c>
      <c r="Q22" s="1"/>
    </row>
    <row r="23" spans="1:17" ht="22.95" customHeight="1" x14ac:dyDescent="0.3">
      <c r="A23" s="1"/>
      <c r="B23" s="24"/>
      <c r="C23" s="29" t="s">
        <v>10</v>
      </c>
      <c r="D23" s="40">
        <v>20000</v>
      </c>
      <c r="E23" s="40">
        <v>20000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32">
        <f t="shared" si="3"/>
        <v>40000</v>
      </c>
      <c r="Q23" s="1"/>
    </row>
    <row r="24" spans="1:17" ht="22.95" customHeight="1" x14ac:dyDescent="0.3">
      <c r="A24" s="1"/>
      <c r="B24" s="24"/>
      <c r="C24" s="29" t="s">
        <v>11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2">
        <f t="shared" si="3"/>
        <v>0</v>
      </c>
      <c r="Q24" s="1"/>
    </row>
    <row r="25" spans="1:17" ht="22.95" customHeight="1" x14ac:dyDescent="0.3">
      <c r="A25" s="1"/>
      <c r="B25" s="24"/>
      <c r="C25" s="29" t="s">
        <v>12</v>
      </c>
      <c r="D25" s="40">
        <v>13900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32">
        <f t="shared" si="3"/>
        <v>13900</v>
      </c>
      <c r="Q25" s="1"/>
    </row>
    <row r="26" spans="1:17" ht="22.95" customHeight="1" x14ac:dyDescent="0.3">
      <c r="A26" s="1"/>
      <c r="B26" s="24"/>
      <c r="C26" s="29" t="s">
        <v>13</v>
      </c>
      <c r="D26" s="40">
        <v>12900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32">
        <f t="shared" si="3"/>
        <v>12900</v>
      </c>
      <c r="Q26" s="1"/>
    </row>
    <row r="27" spans="1:17" ht="22.95" customHeight="1" x14ac:dyDescent="0.3">
      <c r="A27" s="1"/>
      <c r="B27" s="24"/>
      <c r="C27" s="29" t="s">
        <v>14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32">
        <f t="shared" si="3"/>
        <v>0</v>
      </c>
      <c r="Q27" s="1"/>
    </row>
    <row r="28" spans="1:17" ht="22.95" customHeight="1" x14ac:dyDescent="0.3">
      <c r="A28" s="1"/>
      <c r="B28" s="24"/>
      <c r="C28" s="29" t="s">
        <v>15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32">
        <f t="shared" si="3"/>
        <v>0</v>
      </c>
      <c r="Q28" s="1"/>
    </row>
    <row r="29" spans="1:17" ht="22.95" customHeight="1" x14ac:dyDescent="0.3">
      <c r="A29" s="1"/>
      <c r="B29" s="24"/>
      <c r="C29" s="29" t="s">
        <v>16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32">
        <f t="shared" si="3"/>
        <v>0</v>
      </c>
      <c r="Q29" s="1"/>
    </row>
    <row r="30" spans="1:17" ht="22.95" customHeight="1" x14ac:dyDescent="0.3">
      <c r="A30" s="1"/>
      <c r="B30" s="24"/>
      <c r="C30" s="29" t="s">
        <v>17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32">
        <f t="shared" si="3"/>
        <v>0</v>
      </c>
      <c r="Q30" s="1"/>
    </row>
    <row r="31" spans="1:17" ht="22.95" customHeight="1" x14ac:dyDescent="0.3">
      <c r="A31" s="1"/>
      <c r="B31" s="24"/>
      <c r="C31" s="29" t="s">
        <v>47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32">
        <f t="shared" si="3"/>
        <v>0</v>
      </c>
      <c r="Q31" s="1"/>
    </row>
    <row r="32" spans="1:17" ht="22.95" customHeight="1" x14ac:dyDescent="0.3">
      <c r="A32" s="1"/>
      <c r="B32" s="24"/>
      <c r="C32" s="29" t="s">
        <v>18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32">
        <f t="shared" si="3"/>
        <v>0</v>
      </c>
      <c r="Q32" s="1"/>
    </row>
    <row r="33" spans="1:17" ht="22.95" customHeight="1" x14ac:dyDescent="0.3">
      <c r="A33" s="1"/>
      <c r="B33" s="24"/>
      <c r="C33" s="29" t="s">
        <v>19</v>
      </c>
      <c r="D33" s="40">
        <v>3000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32">
        <f t="shared" si="3"/>
        <v>3000</v>
      </c>
      <c r="Q33" s="1"/>
    </row>
    <row r="34" spans="1:17" ht="22.95" customHeight="1" x14ac:dyDescent="0.3">
      <c r="A34" s="1"/>
      <c r="B34" s="24"/>
      <c r="C34" s="29" t="s">
        <v>20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32">
        <f t="shared" si="3"/>
        <v>0</v>
      </c>
      <c r="Q34" s="1"/>
    </row>
    <row r="35" spans="1:17" ht="22.95" customHeight="1" x14ac:dyDescent="0.3">
      <c r="A35" s="1"/>
      <c r="B35" s="24"/>
      <c r="C35" s="29" t="s">
        <v>21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>
        <f t="shared" si="3"/>
        <v>0</v>
      </c>
      <c r="Q35" s="1"/>
    </row>
    <row r="36" spans="1:17" ht="22.95" customHeight="1" x14ac:dyDescent="0.3">
      <c r="A36" s="1"/>
      <c r="B36" s="42"/>
      <c r="C36" s="43" t="s">
        <v>22</v>
      </c>
      <c r="D36" s="44">
        <f>SUM(D16:D35)</f>
        <v>158800</v>
      </c>
      <c r="E36" s="44">
        <f t="shared" ref="E36:P36" si="4">SUM(E16:E35)</f>
        <v>88560</v>
      </c>
      <c r="F36" s="44">
        <f t="shared" si="4"/>
        <v>0</v>
      </c>
      <c r="G36" s="44">
        <f t="shared" si="4"/>
        <v>0</v>
      </c>
      <c r="H36" s="44">
        <f t="shared" si="4"/>
        <v>0</v>
      </c>
      <c r="I36" s="44">
        <f t="shared" si="4"/>
        <v>0</v>
      </c>
      <c r="J36" s="44">
        <f t="shared" si="4"/>
        <v>0</v>
      </c>
      <c r="K36" s="44">
        <f t="shared" si="4"/>
        <v>0</v>
      </c>
      <c r="L36" s="44">
        <f t="shared" si="4"/>
        <v>0</v>
      </c>
      <c r="M36" s="44">
        <f t="shared" si="4"/>
        <v>0</v>
      </c>
      <c r="N36" s="44">
        <f t="shared" si="4"/>
        <v>0</v>
      </c>
      <c r="O36" s="44">
        <f t="shared" si="4"/>
        <v>0</v>
      </c>
      <c r="P36" s="45">
        <f t="shared" si="4"/>
        <v>247360</v>
      </c>
      <c r="Q36" s="1"/>
    </row>
    <row r="37" spans="1:17" ht="22.95" customHeight="1" x14ac:dyDescent="0.3">
      <c r="A37" s="1"/>
      <c r="B37" s="24"/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1"/>
      <c r="Q37" s="1"/>
    </row>
    <row r="38" spans="1:17" ht="22.95" customHeight="1" x14ac:dyDescent="0.3">
      <c r="A38" s="1"/>
      <c r="B38" s="24"/>
      <c r="C38" s="48" t="s">
        <v>23</v>
      </c>
      <c r="D38" s="49">
        <f>D13-D36</f>
        <v>1841200</v>
      </c>
      <c r="E38" s="49">
        <f t="shared" ref="E38:O38" si="5">E13-E36</f>
        <v>1711440</v>
      </c>
      <c r="F38" s="49">
        <f t="shared" si="5"/>
        <v>0</v>
      </c>
      <c r="G38" s="49">
        <f t="shared" si="5"/>
        <v>0</v>
      </c>
      <c r="H38" s="49">
        <f t="shared" si="5"/>
        <v>0</v>
      </c>
      <c r="I38" s="49">
        <f t="shared" si="5"/>
        <v>0</v>
      </c>
      <c r="J38" s="49">
        <f t="shared" si="5"/>
        <v>0</v>
      </c>
      <c r="K38" s="49">
        <f t="shared" si="5"/>
        <v>0</v>
      </c>
      <c r="L38" s="49">
        <f t="shared" si="5"/>
        <v>0</v>
      </c>
      <c r="M38" s="49">
        <f t="shared" si="5"/>
        <v>0</v>
      </c>
      <c r="N38" s="49">
        <f t="shared" si="5"/>
        <v>0</v>
      </c>
      <c r="O38" s="49">
        <f t="shared" si="5"/>
        <v>0</v>
      </c>
      <c r="P38" s="50">
        <f>P13-P36</f>
        <v>3552640</v>
      </c>
      <c r="Q38" s="1"/>
    </row>
    <row r="39" spans="1:17" ht="22.95" customHeight="1" x14ac:dyDescent="0.3">
      <c r="A39" s="1"/>
      <c r="B39" s="24"/>
      <c r="C39" s="51" t="s">
        <v>24</v>
      </c>
      <c r="D39" s="52">
        <v>202000</v>
      </c>
      <c r="E39" s="53">
        <v>194700</v>
      </c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  <c r="Q39" s="1"/>
    </row>
    <row r="40" spans="1:17" ht="22.95" customHeight="1" x14ac:dyDescent="0.3">
      <c r="A40" s="1"/>
      <c r="B40" s="24"/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55">
        <f>SUM(D39:P39)</f>
        <v>396700</v>
      </c>
      <c r="Q40" s="1"/>
    </row>
    <row r="41" spans="1:17" ht="22.95" customHeight="1" x14ac:dyDescent="0.3">
      <c r="A41" s="1"/>
      <c r="B41" s="25"/>
      <c r="C41" s="56" t="s">
        <v>25</v>
      </c>
      <c r="D41" s="57">
        <f>D38-D39</f>
        <v>1639200</v>
      </c>
      <c r="E41" s="57">
        <f t="shared" ref="E41:O41" si="6">E38-E39</f>
        <v>1516740</v>
      </c>
      <c r="F41" s="57">
        <f t="shared" si="6"/>
        <v>0</v>
      </c>
      <c r="G41" s="57">
        <f t="shared" si="6"/>
        <v>0</v>
      </c>
      <c r="H41" s="57">
        <f t="shared" si="6"/>
        <v>0</v>
      </c>
      <c r="I41" s="57">
        <f t="shared" si="6"/>
        <v>0</v>
      </c>
      <c r="J41" s="57">
        <f t="shared" si="6"/>
        <v>0</v>
      </c>
      <c r="K41" s="57">
        <f t="shared" si="6"/>
        <v>0</v>
      </c>
      <c r="L41" s="57">
        <f t="shared" si="6"/>
        <v>0</v>
      </c>
      <c r="M41" s="57">
        <f t="shared" si="6"/>
        <v>0</v>
      </c>
      <c r="N41" s="57">
        <f t="shared" si="6"/>
        <v>0</v>
      </c>
      <c r="O41" s="57">
        <f t="shared" si="6"/>
        <v>0</v>
      </c>
      <c r="P41" s="58">
        <f>P38-P40</f>
        <v>3155940</v>
      </c>
      <c r="Q41" s="1"/>
    </row>
    <row r="42" spans="1:17" ht="11.4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</sheetData>
  <sheetProtection formatCells="0" formatColumns="0" formatRows="0" insertColumns="0" insertRows="0" sort="0" autoFilter="0" pivotTables="0"/>
  <mergeCells count="3">
    <mergeCell ref="C2:E2"/>
    <mergeCell ref="C4:E4"/>
    <mergeCell ref="K2:L2"/>
  </mergeCells>
  <hyperlinks>
    <hyperlink ref="K2:L2" r:id="rId1" display="Tudo Excel" xr:uid="{C27A7859-B0F5-46E3-9387-5B6225FF88F0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CA89-AED8-413B-BFC6-01FD95611F6F}">
  <dimension ref="B1:B17"/>
  <sheetViews>
    <sheetView workbookViewId="0">
      <selection activeCell="H5" sqref="H5"/>
    </sheetView>
  </sheetViews>
  <sheetFormatPr defaultRowHeight="14.4" x14ac:dyDescent="0.3"/>
  <cols>
    <col min="2" max="2" width="80.109375" customWidth="1"/>
  </cols>
  <sheetData>
    <row r="1" spans="2:2" x14ac:dyDescent="0.3">
      <c r="B1" s="90"/>
    </row>
    <row r="2" spans="2:2" ht="22.05" customHeight="1" x14ac:dyDescent="0.3">
      <c r="B2" s="91" t="s">
        <v>53</v>
      </c>
    </row>
    <row r="3" spans="2:2" ht="75.599999999999994" customHeight="1" x14ac:dyDescent="0.3">
      <c r="B3" s="92" t="s">
        <v>54</v>
      </c>
    </row>
    <row r="4" spans="2:2" ht="53.4" customHeight="1" x14ac:dyDescent="0.3">
      <c r="B4" s="93" t="s">
        <v>55</v>
      </c>
    </row>
    <row r="5" spans="2:2" ht="22.05" customHeight="1" x14ac:dyDescent="0.3">
      <c r="B5" s="90"/>
    </row>
    <row r="6" spans="2:2" ht="22.05" customHeight="1" x14ac:dyDescent="0.3">
      <c r="B6" s="46" t="s">
        <v>56</v>
      </c>
    </row>
    <row r="7" spans="2:2" ht="22.05" customHeight="1" x14ac:dyDescent="0.3">
      <c r="B7" s="46" t="s">
        <v>57</v>
      </c>
    </row>
    <row r="8" spans="2:2" ht="22.05" customHeight="1" x14ac:dyDescent="0.3">
      <c r="B8" s="46"/>
    </row>
    <row r="9" spans="2:2" ht="22.05" customHeight="1" x14ac:dyDescent="0.3">
      <c r="B9" s="94" t="s">
        <v>58</v>
      </c>
    </row>
    <row r="10" spans="2:2" ht="22.05" customHeight="1" x14ac:dyDescent="0.3"/>
    <row r="11" spans="2:2" ht="22.05" customHeight="1" x14ac:dyDescent="0.3"/>
    <row r="12" spans="2:2" ht="22.05" customHeight="1" x14ac:dyDescent="0.3"/>
    <row r="13" spans="2:2" ht="22.05" customHeight="1" x14ac:dyDescent="0.3"/>
    <row r="14" spans="2:2" ht="22.05" customHeight="1" x14ac:dyDescent="0.3"/>
    <row r="15" spans="2:2" ht="22.05" customHeight="1" x14ac:dyDescent="0.3"/>
    <row r="16" spans="2:2" ht="22.05" customHeight="1" x14ac:dyDescent="0.3"/>
    <row r="17" ht="22.05" customHeight="1" x14ac:dyDescent="0.3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Declaracao-de-lucros-e-perdas</vt:lpstr>
      <vt:lpstr>Demo-Mensal-Lucros-e-Perdas</vt:lpstr>
      <vt:lpstr>Donate</vt:lpstr>
      <vt:lpstr>K2I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2023-06-08T17:53:23Z</dcterms:created>
  <dcterms:modified xsi:type="dcterms:W3CDTF">2025-01-03T13:32:51Z</dcterms:modified>
</cp:coreProperties>
</file>